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Práce\PROVO\Pavlov - kanalizace\"/>
    </mc:Choice>
  </mc:AlternateContent>
  <bookViews>
    <workbookView xWindow="0" yWindow="0" windowWidth="0" windowHeight="0"/>
  </bookViews>
  <sheets>
    <sheet name="Rekapitulace stavby" sheetId="1" r:id="rId1"/>
    <sheet name="SO 01 - Kanalizační přípojka" sheetId="2" r:id="rId2"/>
    <sheet name="SO 090 - Vedlejší a ostat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Kanalizační přípojka'!$C$127:$K$309</definedName>
    <definedName name="_xlnm.Print_Area" localSheetId="1">'SO 01 - Kanalizační přípojka'!$C$4:$J$76,'SO 01 - Kanalizační přípojka'!$C$82:$J$109,'SO 01 - Kanalizační přípojka'!$C$115:$K$309</definedName>
    <definedName name="_xlnm.Print_Titles" localSheetId="1">'SO 01 - Kanalizační přípojka'!$127:$127</definedName>
    <definedName name="_xlnm._FilterDatabase" localSheetId="2" hidden="1">'SO 090 - Vedlejší a ostat...'!$C$116:$K$123</definedName>
    <definedName name="_xlnm.Print_Area" localSheetId="2">'SO 090 - Vedlejší a ostat...'!$C$4:$J$76,'SO 090 - Vedlejší a ostat...'!$C$82:$J$98,'SO 090 - Vedlejší a ostat...'!$C$104:$K$123</definedName>
    <definedName name="_xlnm.Print_Titles" localSheetId="2">'SO 090 - Vedlejší a ostat...'!$116:$116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107"/>
  <c i="2" r="J37"/>
  <c r="J36"/>
  <c i="1" r="AY95"/>
  <c i="2" r="J35"/>
  <c i="1" r="AX95"/>
  <c i="2"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1"/>
  <c r="F91"/>
  <c r="F89"/>
  <c r="E87"/>
  <c r="J24"/>
  <c r="E24"/>
  <c r="J92"/>
  <c r="J23"/>
  <c r="J18"/>
  <c r="E18"/>
  <c r="F92"/>
  <c r="J17"/>
  <c r="J12"/>
  <c r="J122"/>
  <c r="E7"/>
  <c r="E85"/>
  <c i="1" r="L90"/>
  <c r="AM90"/>
  <c r="AM89"/>
  <c r="L89"/>
  <c r="AM87"/>
  <c r="L87"/>
  <c r="L85"/>
  <c r="L84"/>
  <c i="2" r="BK304"/>
  <c r="BK288"/>
  <c r="J285"/>
  <c r="BK283"/>
  <c r="BK281"/>
  <c r="J278"/>
  <c r="BK270"/>
  <c r="BK257"/>
  <c r="BK239"/>
  <c r="BK234"/>
  <c r="J224"/>
  <c r="J190"/>
  <c r="BK182"/>
  <c r="J155"/>
  <c r="J136"/>
  <c r="BK300"/>
  <c r="BK295"/>
  <c r="BK274"/>
  <c r="J270"/>
  <c r="J266"/>
  <c r="J262"/>
  <c r="BK248"/>
  <c r="J243"/>
  <c r="J233"/>
  <c r="BK221"/>
  <c r="BK192"/>
  <c r="BK186"/>
  <c r="J183"/>
  <c r="J152"/>
  <c r="J147"/>
  <c r="BK143"/>
  <c r="BK133"/>
  <c r="BK309"/>
  <c r="J300"/>
  <c r="BK278"/>
  <c r="J269"/>
  <c r="J248"/>
  <c r="J241"/>
  <c r="BK233"/>
  <c r="BK229"/>
  <c r="J221"/>
  <c r="J182"/>
  <c r="BK179"/>
  <c r="J159"/>
  <c r="J145"/>
  <c r="BK137"/>
  <c r="J133"/>
  <c i="1" r="AS94"/>
  <c i="2" r="J304"/>
  <c r="J299"/>
  <c r="J288"/>
  <c r="BK285"/>
  <c r="J283"/>
  <c r="J281"/>
  <c r="BK277"/>
  <c r="BK266"/>
  <c r="BK262"/>
  <c r="BK243"/>
  <c r="J239"/>
  <c r="BK224"/>
  <c r="J194"/>
  <c r="BK190"/>
  <c r="J185"/>
  <c r="BK162"/>
  <c r="BK155"/>
  <c r="BK147"/>
  <c r="J141"/>
  <c i="3" r="BK121"/>
  <c r="J120"/>
  <c r="J122"/>
  <c r="J119"/>
  <c i="2" r="J292"/>
  <c r="BK289"/>
  <c r="BK286"/>
  <c r="J284"/>
  <c r="J282"/>
  <c r="J280"/>
  <c r="J271"/>
  <c r="BK259"/>
  <c r="J252"/>
  <c r="J236"/>
  <c r="J229"/>
  <c r="BK194"/>
  <c r="BK188"/>
  <c r="J179"/>
  <c r="BK152"/>
  <c r="BK302"/>
  <c r="BK299"/>
  <c r="J295"/>
  <c r="BK271"/>
  <c r="BK269"/>
  <c r="BK265"/>
  <c r="J257"/>
  <c r="J245"/>
  <c r="BK236"/>
  <c r="J226"/>
  <c r="J219"/>
  <c r="J188"/>
  <c r="BK185"/>
  <c r="BK159"/>
  <c r="BK149"/>
  <c r="BK145"/>
  <c r="BK141"/>
  <c r="BK131"/>
  <c r="J306"/>
  <c r="BK292"/>
  <c r="J277"/>
  <c r="BK252"/>
  <c r="BK245"/>
  <c r="J234"/>
  <c r="J230"/>
  <c r="BK226"/>
  <c r="BK183"/>
  <c r="J180"/>
  <c r="J162"/>
  <c r="BK157"/>
  <c r="BK138"/>
  <c r="BK136"/>
  <c r="J131"/>
  <c r="J309"/>
  <c r="BK306"/>
  <c r="J302"/>
  <c r="J289"/>
  <c r="J286"/>
  <c r="BK284"/>
  <c r="BK282"/>
  <c r="BK280"/>
  <c r="J274"/>
  <c r="J265"/>
  <c r="J259"/>
  <c r="BK241"/>
  <c r="BK230"/>
  <c r="BK219"/>
  <c r="J192"/>
  <c r="J186"/>
  <c r="BK180"/>
  <c r="J157"/>
  <c r="J149"/>
  <c r="J143"/>
  <c r="J138"/>
  <c r="J137"/>
  <c i="3" r="J123"/>
  <c r="BK119"/>
  <c r="BK123"/>
  <c r="BK122"/>
  <c r="J121"/>
  <c r="BK120"/>
  <c i="2" l="1" r="T130"/>
  <c r="R232"/>
  <c r="BK238"/>
  <c r="J238"/>
  <c r="J100"/>
  <c r="BK247"/>
  <c r="J247"/>
  <c r="J101"/>
  <c r="R247"/>
  <c r="P256"/>
  <c r="BK276"/>
  <c r="J276"/>
  <c r="J103"/>
  <c r="T276"/>
  <c r="P287"/>
  <c r="R287"/>
  <c r="BK291"/>
  <c r="J291"/>
  <c r="J106"/>
  <c r="R291"/>
  <c r="BK298"/>
  <c r="J298"/>
  <c r="J107"/>
  <c r="P298"/>
  <c r="T298"/>
  <c r="R130"/>
  <c r="P232"/>
  <c r="P238"/>
  <c r="T238"/>
  <c r="BK256"/>
  <c r="J256"/>
  <c r="J102"/>
  <c r="T256"/>
  <c r="P276"/>
  <c r="BK287"/>
  <c r="J287"/>
  <c r="J104"/>
  <c r="T287"/>
  <c r="P291"/>
  <c r="P290"/>
  <c r="T291"/>
  <c r="T290"/>
  <c r="R298"/>
  <c i="3" r="BK118"/>
  <c r="J118"/>
  <c r="J97"/>
  <c r="R118"/>
  <c r="R117"/>
  <c i="2" r="BK130"/>
  <c r="J130"/>
  <c r="J98"/>
  <c r="P130"/>
  <c r="BK232"/>
  <c r="J232"/>
  <c r="J99"/>
  <c r="T232"/>
  <c r="R238"/>
  <c r="P247"/>
  <c r="T247"/>
  <c r="R256"/>
  <c r="R276"/>
  <c i="3" r="P118"/>
  <c r="P117"/>
  <c i="1" r="AU96"/>
  <c i="3" r="T118"/>
  <c r="T117"/>
  <c i="2" r="BK308"/>
  <c r="J308"/>
  <c r="J108"/>
  <c i="3" r="J89"/>
  <c r="J92"/>
  <c r="F114"/>
  <c r="BE119"/>
  <c r="E85"/>
  <c r="BE120"/>
  <c r="BE121"/>
  <c r="BE122"/>
  <c r="BE123"/>
  <c i="2" r="J89"/>
  <c r="J125"/>
  <c r="BE131"/>
  <c r="BE133"/>
  <c r="BE182"/>
  <c r="BE186"/>
  <c r="BE226"/>
  <c r="BE233"/>
  <c r="BE234"/>
  <c r="BE245"/>
  <c r="BE248"/>
  <c r="BE269"/>
  <c r="BE270"/>
  <c r="BE278"/>
  <c r="BE281"/>
  <c r="BE282"/>
  <c r="BE283"/>
  <c r="BE284"/>
  <c r="BE286"/>
  <c r="E118"/>
  <c r="BE141"/>
  <c r="BE145"/>
  <c r="BE149"/>
  <c r="BE152"/>
  <c r="BE185"/>
  <c r="BE188"/>
  <c r="BE192"/>
  <c r="BE194"/>
  <c r="BE236"/>
  <c r="BE257"/>
  <c r="BE262"/>
  <c r="BE265"/>
  <c r="BE271"/>
  <c r="BE302"/>
  <c r="F125"/>
  <c r="BE136"/>
  <c r="BE155"/>
  <c r="BE162"/>
  <c r="BE179"/>
  <c r="BE180"/>
  <c r="BE229"/>
  <c r="BE239"/>
  <c r="BE252"/>
  <c r="BE277"/>
  <c r="BE292"/>
  <c r="BE295"/>
  <c r="BE299"/>
  <c r="BE304"/>
  <c r="BE137"/>
  <c r="BE138"/>
  <c r="BE143"/>
  <c r="BE147"/>
  <c r="BE157"/>
  <c r="BE159"/>
  <c r="BE183"/>
  <c r="BE190"/>
  <c r="BE219"/>
  <c r="BE221"/>
  <c r="BE224"/>
  <c r="BE230"/>
  <c r="BE241"/>
  <c r="BE243"/>
  <c r="BE259"/>
  <c r="BE266"/>
  <c r="BE274"/>
  <c r="BE280"/>
  <c r="BE285"/>
  <c r="BE288"/>
  <c r="BE289"/>
  <c r="BE300"/>
  <c r="BE306"/>
  <c r="BE309"/>
  <c r="F34"/>
  <c i="1" r="BA95"/>
  <c i="2" r="F37"/>
  <c i="1" r="BD95"/>
  <c i="3" r="J34"/>
  <c i="1" r="AW96"/>
  <c i="3" r="F34"/>
  <c i="1" r="BA96"/>
  <c i="3" r="F36"/>
  <c i="1" r="BC96"/>
  <c i="2" r="F36"/>
  <c i="1" r="BC95"/>
  <c i="2" r="J34"/>
  <c i="1" r="AW95"/>
  <c i="2" r="F35"/>
  <c i="1" r="BB95"/>
  <c i="3" r="F35"/>
  <c i="1" r="BB96"/>
  <c i="3" r="F37"/>
  <c i="1" r="BD96"/>
  <c i="2" l="1" r="P129"/>
  <c r="P128"/>
  <c i="1" r="AU95"/>
  <c i="2" r="R290"/>
  <c r="R129"/>
  <c r="R128"/>
  <c r="T129"/>
  <c r="T128"/>
  <c r="BK290"/>
  <c r="J290"/>
  <c r="J105"/>
  <c i="3" r="BK117"/>
  <c r="J117"/>
  <c r="J96"/>
  <c i="1" r="AU94"/>
  <c i="2" r="F33"/>
  <c i="1" r="AZ95"/>
  <c r="BD94"/>
  <c r="W33"/>
  <c r="BC94"/>
  <c r="W32"/>
  <c i="3" r="J33"/>
  <c i="1" r="AV96"/>
  <c r="AT96"/>
  <c i="2" r="J33"/>
  <c i="1" r="AV95"/>
  <c r="AT95"/>
  <c r="BB94"/>
  <c r="W31"/>
  <c r="BA94"/>
  <c r="AW94"/>
  <c r="AK30"/>
  <c i="3" r="F33"/>
  <c i="1" r="AZ96"/>
  <c i="2" l="1" r="BK129"/>
  <c r="J129"/>
  <c r="J97"/>
  <c i="3" r="J30"/>
  <c i="1" r="AG96"/>
  <c r="AZ94"/>
  <c r="AV94"/>
  <c r="AK29"/>
  <c r="AX94"/>
  <c r="AY94"/>
  <c r="W30"/>
  <c i="3" l="1" r="J39"/>
  <c i="2" r="BK128"/>
  <c r="J128"/>
  <c i="1" r="AN96"/>
  <c i="2" r="J30"/>
  <c i="1" r="AG95"/>
  <c r="AG94"/>
  <c r="AK26"/>
  <c r="AT94"/>
  <c r="AN94"/>
  <c r="W29"/>
  <c i="2" l="1" r="J96"/>
  <c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<sst xmlns="http://schemas.openxmlformats.org/spreadsheetml/2006/main">
  <si>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</si>
  <si>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</si>
  <si>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</si>
  <si>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</si>
  <si>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</si>
  <si>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{03fa932b-e4b0-4c91-9103-ddd722bfa3fb}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</si>
  <si>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</si>
  <si>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</si>
  <si>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</si>
  <si>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</si>
  <si>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</si>
  <si>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</si>
  <si>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</si>
  <si>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</si>
  <si>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</si>
  <si>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</si>
  <si>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</si>
  <si>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Pavlov - odkanalizování přítoku z pramenních jímek</t>
  </si>
  <si>
    <t>KSO:</t>
  </si>
  <si>
    <t>CC-CZ:</t>
  </si>
  <si>
    <t>Místo:</t>
  </si>
  <si>
    <t xml:space="preserve"> </t>
  </si>
  <si>
    <t>Datum:</t>
  </si>
  <si>
    <t>3. 7. 2023</t>
  </si>
  <si>
    <t>Zadavatel:</t>
  </si>
  <si>
    <t>IČ:</t>
  </si>
  <si>
    <t>49455168</t>
  </si>
  <si>
    <t>Vodovody a kanalizace Břeclav, a.s.</t>
  </si>
  <si>
    <t>DIČ:</t>
  </si>
  <si>
    <t>CZ49455168</t>
  </si>
  <si>
    <t>Uchazeč:</t>
  </si>
  <si>
    <t>Vyplň údaj</t>
  </si>
  <si>
    <t>Projektant:</t>
  </si>
  <si>
    <t>44012900</t>
  </si>
  <si>
    <t>PROVO, spol. s r.o.</t>
  </si>
  <si>
    <t>CZ44012900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</si>
  <si>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</si>
  <si>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</si>
  <si>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</si>
  <si>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</si>
  <si>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</si>
  <si>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</si>
  <si>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</si>
  <si>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</si>
  <si>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</si>
  <si>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</si>
  <si>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</si>
  <si>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</si>
  <si>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</si>
  <si>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</si>
  <si>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</si>
  <si>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</si>
  <si>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</si>
  <si>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</si>
  <si>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</si>
  <si>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</si>
  <si>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</si>
  <si>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</si>
  <si>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</si>
  <si>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</si>
  <si>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</si>
  <si>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</si>
  <si>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</si>
  <si>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</si>
  <si>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</si>
  <si>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</si>
  <si>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</si>
  <si>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</si>
  <si>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</si>
  <si>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</si>
  <si>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</si>
  <si>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</si>
  <si>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</si>
  <si>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</si>
  <si>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</si>
  <si>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</si>
  <si>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</si>
  <si>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</si>
  <si>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</si>
  <si>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</si>
  <si>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</si>
  <si>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</si>
  <si>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</si>
  <si>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</si>
  <si>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</si>
  <si>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Kanalizační přípojka</t>
  </si>
  <si>
    <t>STA</t>
  </si>
  <si>
    <t>1</t>
  </si>
  <si>
    <t>{dd1ee09d-74df-4186-8b04-e422b563aa2d}</t>
  </si>
  <si>
    <t>2</t>
  </si>
  <si>
    <t>SO 090</t>
  </si>
  <si>
    <t>Vedlejší a ostatní rozpočtové náklady</t>
  </si>
  <si>
    <t>{544223bd-a6cb-4ad0-9a71-f21635e3782e}</t>
  </si>
  <si>
    <t>KRYCÍ LIST SOUPISU PRACÍ</t>
  </si>
  <si>
    <t>Objekt:</t>
  </si>
  <si>
    <t>SO 01 - Kanalizační přípojka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</si>
  <si>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</si>
  <si>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</si>
  <si>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</si>
  <si>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</si>
  <si>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</si>
  <si>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</si>
  <si>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</si>
  <si>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</si>
  <si>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38 - Různé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</si>
  <si>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</si>
  <si>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</si>
  <si>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</si>
  <si>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89 - Ostatní konstrukce</t>
  </si>
  <si>
    <t xml:space="preserve">    9 - Ostatní konstrukce a práce</t>
  </si>
  <si>
    <t xml:space="preserve">      91 - Doplňující konstrukce a práce pozemních komunikací, letišť a ploch</t>
  </si>
  <si>
    <t xml:space="preserve">      997 - Přesun sutě</t>
  </si>
  <si>
    <t xml:space="preserve">  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</si>
  <si>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</si>
  <si>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</si>
  <si>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</si>
  <si>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</si>
  <si>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</si>
  <si>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</si>
  <si>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</si>
  <si>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</si>
  <si>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</si>
  <si>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</si>
  <si>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</si>
  <si>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</si>
  <si>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</si>
  <si>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</si>
  <si>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</si>
  <si>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</si>
  <si>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</si>
  <si>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</si>
  <si>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</si>
  <si>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</si>
  <si>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m2</t>
  </si>
  <si>
    <t>CS ÚRS 2023 01</t>
  </si>
  <si>
    <t>4</t>
  </si>
  <si>
    <t>-515449204</t>
  </si>
  <si>
    <t>VV</t>
  </si>
  <si>
    <t>1,1*6,7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</si>
  <si>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</si>
  <si>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</si>
  <si>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-748855234</t>
  </si>
  <si>
    <t>"komunikace</t>
  </si>
  <si>
    <t>26,0*1,1</t>
  </si>
  <si>
    <t>3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</si>
  <si>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</si>
  <si>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</si>
  <si>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769133957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</si>
  <si>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</si>
  <si>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</si>
  <si>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2144453479</t>
  </si>
  <si>
    <t>5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</si>
  <si>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</si>
  <si>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</si>
  <si>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-62878031</t>
  </si>
  <si>
    <t>"betonová dlažba"</t>
  </si>
  <si>
    <t>1,1*6,7*2</t>
  </si>
  <si>
    <t>6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</si>
  <si>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</si>
  <si>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</si>
  <si>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-799547718</t>
  </si>
  <si>
    <t>7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</si>
  <si>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</si>
  <si>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</si>
  <si>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m</t>
  </si>
  <si>
    <t>-1938046604</t>
  </si>
  <si>
    <t>1,1*5</t>
  </si>
  <si>
    <t>8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</si>
  <si>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</si>
  <si>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</si>
  <si>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-84878461</t>
  </si>
  <si>
    <t>1,1*1</t>
  </si>
  <si>
    <t>9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</si>
  <si>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</si>
  <si>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</si>
  <si>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1550155932</t>
  </si>
  <si>
    <t>3*1,1</t>
  </si>
  <si>
    <t>10</t>
  </si>
  <si>
    <t>121151103</t>
  </si>
  <si>
    <t>Sejmutí ornice strojně při souvislé ploše do 100 m2, tl. vrstvy do 200 mm</t>
  </si>
  <si>
    <t>-1403675649</t>
  </si>
  <si>
    <t>"nezpevněno tl. 100mm</t>
  </si>
  <si>
    <t>1,1*9,9</t>
  </si>
  <si>
    <t>11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</si>
  <si>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</si>
  <si>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</si>
  <si>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</si>
  <si>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1366061238</t>
  </si>
  <si>
    <t>"drenáž"</t>
  </si>
  <si>
    <t>0,2*0,2*46,0*0,65</t>
  </si>
  <si>
    <t>12</t>
  </si>
  <si>
    <t>132254203</t>
  </si>
  <si>
    <t>Hloubení zapažených rýh šířky přes 800 do 2 000 mm strojně s urovnáním dna do předepsaného profilu a spádu v hornině třídy těžitelnosti I skupiny 3 přes 50 do 100 m3</t>
  </si>
  <si>
    <t>-129421335</t>
  </si>
  <si>
    <t>126,087*0,65</t>
  </si>
  <si>
    <t>13</t>
  </si>
  <si>
    <t>132312132</t>
  </si>
  <si>
    <t>Hloubení nezapažených rýh šířky do 800 mm ručně s urovnáním dna do předepsaného profilu a spádu v hornině třídy těžitelnosti II skupiny 4 nesoudržných</t>
  </si>
  <si>
    <t>1590722595</t>
  </si>
  <si>
    <t>0,2*0,2*46,0*0,35</t>
  </si>
  <si>
    <t>14</t>
  </si>
  <si>
    <t>132354202</t>
  </si>
  <si>
    <t>Hloubení zapažených rýh šířky přes 800 do 2 000 mm strojně s urovnáním dna do předepsaného profilu a spádu v hornině třídy těžitelnosti II skupiny 4 přes 20 do 50 m3</t>
  </si>
  <si>
    <t>1315403462</t>
  </si>
  <si>
    <t>"35%</t>
  </si>
  <si>
    <t>126,087*0,35</t>
  </si>
  <si>
    <t>151101102</t>
  </si>
  <si>
    <t>Zřízení pažení a rozepření stěn rýh pro podzemní vedení příložné pro jakoukoliv mezerovitost, hloubky přes 2 do 4 m</t>
  </si>
  <si>
    <t>756370493</t>
  </si>
  <si>
    <t>"asfalt</t>
  </si>
  <si>
    <t>2*((2,47+2,51+2,54)/3+0,26)*3,3</t>
  </si>
  <si>
    <t>2*((2,68+2,29+2,26)/3+0,26)*22,1</t>
  </si>
  <si>
    <t>"rozšíření pro šachty</t>
  </si>
  <si>
    <t>0,2*2*(2,68)*2</t>
  </si>
  <si>
    <t>"chodník</t>
  </si>
  <si>
    <t>2*((2,54+2,61+2,7)/3+0,26)*6,7</t>
  </si>
  <si>
    <t>"nezpevněno</t>
  </si>
  <si>
    <t>2*((2,29+2,26+2,22+2,5+2,8)/5+0,26)*9,9</t>
  </si>
  <si>
    <t>0,2*2*(2,22)*2</t>
  </si>
  <si>
    <t>"povrch vybourán při demolici objektu</t>
  </si>
  <si>
    <t>2*((2,5+2,8+3,71)/3+0,26)*4,0</t>
  </si>
  <si>
    <t>0,2*2*(3,71)*2</t>
  </si>
  <si>
    <t>Součet</t>
  </si>
  <si>
    <t>16</t>
  </si>
  <si>
    <t>151101112</t>
  </si>
  <si>
    <t>Odstranění pažení a rozepření stěn rýh pro podzemní vedení s uložením materiálu na vzdálenost do 3 m od kraje výkopu příložné, hloubky přes 2 do 4 m</t>
  </si>
  <si>
    <t>-1904171570</t>
  </si>
  <si>
    <t>17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</si>
  <si>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</si>
  <si>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</si>
  <si>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-581027666</t>
  </si>
  <si>
    <t>97,917</t>
  </si>
  <si>
    <t>18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</si>
  <si>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</si>
  <si>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</si>
  <si>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-543021126</t>
  </si>
  <si>
    <t>19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</si>
  <si>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</si>
  <si>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</si>
  <si>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1866741040</t>
  </si>
  <si>
    <t>83,153*9 'Přepočtené koeficientem množství</t>
  </si>
  <si>
    <t>20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</si>
  <si>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</si>
  <si>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</si>
  <si>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-1230485012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</si>
  <si>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</si>
  <si>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</si>
  <si>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325495902</t>
  </si>
  <si>
    <t>44,774*9 'Přepočtené koeficientem množství</t>
  </si>
  <si>
    <t>22</t>
  </si>
  <si>
    <t>171201221vl</t>
  </si>
  <si>
    <t xml:space="preserve">Poplatek za uložení na skládce (skládkovné) zeminy </t>
  </si>
  <si>
    <t>t</t>
  </si>
  <si>
    <t>961458343</t>
  </si>
  <si>
    <t>127,927*1,67*0,7</t>
  </si>
  <si>
    <t>23</t>
  </si>
  <si>
    <t>171201602vl</t>
  </si>
  <si>
    <t>Poplatek za zeminu znečištěnou stavební sutí - navážka</t>
  </si>
  <si>
    <t>-1467103320</t>
  </si>
  <si>
    <t>127,927*1,67*0,3</t>
  </si>
  <si>
    <t>24</t>
  </si>
  <si>
    <t>171251201</t>
  </si>
  <si>
    <t>Uložení sypaniny na skládky nebo meziskládky bez hutnění s upravením uložené sypaniny do předepsaného tvaru</t>
  </si>
  <si>
    <t>1229278061</t>
  </si>
  <si>
    <t>83,153+44,774</t>
  </si>
  <si>
    <t>25</t>
  </si>
  <si>
    <t>174151101</t>
  </si>
  <si>
    <t>Zásyp sypaninou z jakékoliv horniny strojně s uložením výkopku ve vrstvách se zhutněním jam, šachet, rýh nebo kolem objektů v těchto vykopávkách</t>
  </si>
  <si>
    <t>-77927055</t>
  </si>
  <si>
    <t xml:space="preserve">"výkop"   </t>
  </si>
  <si>
    <t>1,1*((2,47+2,51+2,54)/3-0,6+0,26)*3,3</t>
  </si>
  <si>
    <t>1,1*((2,68+2,29+2,26)/3-0,6+0,26)*22,1</t>
  </si>
  <si>
    <t>0,2*2,0*2*(2,68)</t>
  </si>
  <si>
    <t>1,1*((2,54+2,61+2,7)/3-0,35+0,26)*6,7</t>
  </si>
  <si>
    <t>1,1*((2,29+2,26+2,22+2,5+2,8)/5-0,1+0,26)*9,9</t>
  </si>
  <si>
    <t>0,2*2,0*2*(2,22)</t>
  </si>
  <si>
    <t>1,1*((2,5+2,8+3,71)/3+0,26)*4,0</t>
  </si>
  <si>
    <t>0,2*2,0*2*(3,71)</t>
  </si>
  <si>
    <t>Mezisoučet</t>
  </si>
  <si>
    <t xml:space="preserve">"odpočet   </t>
  </si>
  <si>
    <t xml:space="preserve">"obsyp"   </t>
  </si>
  <si>
    <t>-23,276</t>
  </si>
  <si>
    <t xml:space="preserve">"lože"   </t>
  </si>
  <si>
    <t>-(0,147+4,747)</t>
  </si>
  <si>
    <t>26</t>
  </si>
  <si>
    <t>M</t>
  </si>
  <si>
    <t>58344198V</t>
  </si>
  <si>
    <t>Náhradní zásypový materiál</t>
  </si>
  <si>
    <t>-6100534</t>
  </si>
  <si>
    <t xml:space="preserve">97,917*1,01*1,05*1,69   </t>
  </si>
  <si>
    <t>27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</si>
  <si>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</si>
  <si>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</si>
  <si>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-95900740</t>
  </si>
  <si>
    <t>"DN 160</t>
  </si>
  <si>
    <t>0,46*1,1*46,0</t>
  </si>
  <si>
    <t>28</t>
  </si>
  <si>
    <t>58337302</t>
  </si>
  <si>
    <t>štěrkopísek frakce 0/16</t>
  </si>
  <si>
    <t>-554190317</t>
  </si>
  <si>
    <t>23,276*1,67*1,15</t>
  </si>
  <si>
    <t>29</t>
  </si>
  <si>
    <t>181311103</t>
  </si>
  <si>
    <t>Rozprostření a urovnání ornice v rovině nebo ve svahu sklonu do 1:5 ručně při souvislé ploše, tl. vrstvy do 200 mm</t>
  </si>
  <si>
    <t>1452830057</t>
  </si>
  <si>
    <t>30</t>
  </si>
  <si>
    <t>181411131</t>
  </si>
  <si>
    <t>Založení trávníku na půdě předem připravené plochy do 1000 m2 výsevem včetně utažení parkového v rovině nebo na svahu do 1:5</t>
  </si>
  <si>
    <t>-101148045</t>
  </si>
  <si>
    <t>31</t>
  </si>
  <si>
    <t>00572410</t>
  </si>
  <si>
    <t>osivo směs travní parková</t>
  </si>
  <si>
    <t>kg</t>
  </si>
  <si>
    <t>-970903670</t>
  </si>
  <si>
    <t xml:space="preserve">10,89*0,03*1,05   </t>
  </si>
  <si>
    <t>Zakládání</t>
  </si>
  <si>
    <t>32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</si>
  <si>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</si>
  <si>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</si>
  <si>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719476909</t>
  </si>
  <si>
    <t>33</t>
  </si>
  <si>
    <t>213141111</t>
  </si>
  <si>
    <t>Zřízení vrstvy z geotextilie filtrační, separační, odvodňovací, ochranné, výztužné nebo protierozní v rovině nebo ve sklonu do 1:5, šířky do 3 m</t>
  </si>
  <si>
    <t>-1082320218</t>
  </si>
  <si>
    <t>1,1*46,0</t>
  </si>
  <si>
    <t>34</t>
  </si>
  <si>
    <t>69311081</t>
  </si>
  <si>
    <t>geotextilie netkaná separační, ochranná, filtrační, drenážní PES 300g/m2</t>
  </si>
  <si>
    <t>-641307353</t>
  </si>
  <si>
    <t>50,6*1,1 'Přepočtené koeficientem množství</t>
  </si>
  <si>
    <t>38</t>
  </si>
  <si>
    <t>Různé kompletní konstrukce</t>
  </si>
  <si>
    <t>35</t>
  </si>
  <si>
    <t>38812921vl</t>
  </si>
  <si>
    <t>Montáž ŽB dílců prefabrikovaných kanálů pro rozvody tvaru U hmotnosti do 1 t</t>
  </si>
  <si>
    <t>kus</t>
  </si>
  <si>
    <t>986191496</t>
  </si>
  <si>
    <t>2*3</t>
  </si>
  <si>
    <t>36</t>
  </si>
  <si>
    <t>59213009</t>
  </si>
  <si>
    <t>žlab kabelový betonový k ochraně zemního drátovodného vedení 100x17x14cm</t>
  </si>
  <si>
    <t>-1997722832</t>
  </si>
  <si>
    <t>2*3*1,01</t>
  </si>
  <si>
    <t>37</t>
  </si>
  <si>
    <t>59213344</t>
  </si>
  <si>
    <t>poklop kabelového žlabu betonový 500x160x35mm</t>
  </si>
  <si>
    <t>-1898360685</t>
  </si>
  <si>
    <t>2*3*2*1,01</t>
  </si>
  <si>
    <t>389972211R</t>
  </si>
  <si>
    <t>Krytí žlabů výstražnou fólií z PVC 20 cm</t>
  </si>
  <si>
    <t>653503083</t>
  </si>
  <si>
    <t>2*3,0</t>
  </si>
  <si>
    <t>Vodorovné konstrukce</t>
  </si>
  <si>
    <t>40</t>
  </si>
  <si>
    <t>451573111</t>
  </si>
  <si>
    <t>Lože pod potrubí, stoky a drobné objekty v otevřeném výkopu z písku a štěrkopísku do 16 mm</t>
  </si>
  <si>
    <t>-926160512</t>
  </si>
  <si>
    <t>0,1*1,0*46,0</t>
  </si>
  <si>
    <t>0,1*0,7*0,7*3</t>
  </si>
  <si>
    <t>39</t>
  </si>
  <si>
    <t>451584111</t>
  </si>
  <si>
    <t>Lože pod potrubí, stoky a drobné objekty v otevřeném výkopu ze škváry tříděné 4 až 22 mm</t>
  </si>
  <si>
    <t>-710968770</t>
  </si>
  <si>
    <t>"drenáž</t>
  </si>
  <si>
    <t>Komunikace pozemní</t>
  </si>
  <si>
    <t>41</t>
  </si>
  <si>
    <t>564831111</t>
  </si>
  <si>
    <t>Podklad ze štěrkodrti ŠD s rozprostřením a zhutněním plochy přes 100 m2, po zhutnění tl. 100 mm</t>
  </si>
  <si>
    <t>-1664425774</t>
  </si>
  <si>
    <t>42</t>
  </si>
  <si>
    <t>564851111</t>
  </si>
  <si>
    <t>Podklad ze štěrkodrti ŠD s rozprostřením a zhutněním plochy přes 100 m2, po zhutnění tl. 150 mm</t>
  </si>
  <si>
    <t>288965014</t>
  </si>
  <si>
    <t>"betonová dlažba</t>
  </si>
  <si>
    <t>43</t>
  </si>
  <si>
    <t>564861111</t>
  </si>
  <si>
    <t>Podklad ze štěrkodrti ŠD s rozprostřením a zhutněním plochy přes 100 m2, po zhutnění tl. 200 mm</t>
  </si>
  <si>
    <t>-993200542</t>
  </si>
  <si>
    <t>44</t>
  </si>
  <si>
    <t>565185111</t>
  </si>
  <si>
    <t>Asfaltový beton vrstva podkladní ACP 16 (obalované kamenivo střednězrnné - OKS) s rozprostřením a zhutněním v pruhu šířky přes 1,5 do 3 m, po zhutnění tl. 150 mm</t>
  </si>
  <si>
    <t>-1197180733</t>
  </si>
  <si>
    <t>45</t>
  </si>
  <si>
    <t>567132115</t>
  </si>
  <si>
    <t>Podklad ze směsi stmelené cementem SC bez dilatačních spár, s rozprostřením a zhutněním SC C 8/10 (KSC I), po zhutnění tl. 200 mm</t>
  </si>
  <si>
    <t>-1727615715</t>
  </si>
  <si>
    <t>46</t>
  </si>
  <si>
    <t>573211111</t>
  </si>
  <si>
    <t>Postřik spojovací PS bez posypu kamenivem z asfaltu silničního, v množství 0,60 kg/m2</t>
  </si>
  <si>
    <t>-1201243180</t>
  </si>
  <si>
    <t>47</t>
  </si>
  <si>
    <t>577144111</t>
  </si>
  <si>
    <t>Asfaltový beton vrstva obrusná ACO 11 (ABS) s rozprostřením a se zhutněním z nemodifikovaného asfaltu v pruhu šířky do 3 m tř. I, po zhutnění tl. 50 mm</t>
  </si>
  <si>
    <t>755543886</t>
  </si>
  <si>
    <t>48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</si>
  <si>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</si>
  <si>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</si>
  <si>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1386456741</t>
  </si>
  <si>
    <t>49</t>
  </si>
  <si>
    <t>59246115</t>
  </si>
  <si>
    <t>dlažba betonová chodníková 300x300x32mm přírodní</t>
  </si>
  <si>
    <t>-655602448</t>
  </si>
  <si>
    <t>1,1*6,7*1,1</t>
  </si>
  <si>
    <t>Trubní vedení</t>
  </si>
  <si>
    <t>50</t>
  </si>
  <si>
    <t>871315221</t>
  </si>
  <si>
    <t>Kanalizační potrubí z tvrdého PVC v otevřeném výkopu ve sklonu do 20 %, hladkého plnostěnného jednovrstvého, tuhost třídy SN 8 DN 160</t>
  </si>
  <si>
    <t>991621368</t>
  </si>
  <si>
    <t>51</t>
  </si>
  <si>
    <t>28612001</t>
  </si>
  <si>
    <t>trubka kanalizační PVC plnostěnná třívrstvá DN 160x1000mm SN12</t>
  </si>
  <si>
    <t>720455796</t>
  </si>
  <si>
    <t>46,0*1,015</t>
  </si>
  <si>
    <t>52</t>
  </si>
  <si>
    <t>894812033</t>
  </si>
  <si>
    <t>Revizní a čistící šachta z polypropylenu PP pro hladké trouby DN 400 roura šachtová korugovaná bez hrdla, světlé hloubky 2000 mm</t>
  </si>
  <si>
    <t>-981484434</t>
  </si>
  <si>
    <t>53</t>
  </si>
  <si>
    <t>894812034</t>
  </si>
  <si>
    <t>Revizní a čistící šachta z polypropylenu PP pro hladké trouby DN 400 roura šachtová korugovaná bez hrdla, světlé hloubky 3000 mm</t>
  </si>
  <si>
    <t>-528075078</t>
  </si>
  <si>
    <t>54</t>
  </si>
  <si>
    <t>894812035</t>
  </si>
  <si>
    <t>Revizní a čistící šachta z polypropylenu PP pro hladké trouby DN 400 roura šachtová korugovaná bez hrdla, světlé hloubky 6000 mm</t>
  </si>
  <si>
    <t>799192002</t>
  </si>
  <si>
    <t>55</t>
  </si>
  <si>
    <t>894812063</t>
  </si>
  <si>
    <t>Revizní a čistící šachta z polypropylenu PP pro hladké trouby DN 400 poklop litinový (pro třídu zatížení) plný do teleskopické trubky (D400)</t>
  </si>
  <si>
    <t>1867615918</t>
  </si>
  <si>
    <t>56</t>
  </si>
  <si>
    <t>894812201</t>
  </si>
  <si>
    <t>Revizní a čistící šachta z polypropylenu PP pro hladké trouby DN 425 šachtové dno (DN šachty / DN trubního vedení) DN 425/150 průtočné</t>
  </si>
  <si>
    <t>2047474179</t>
  </si>
  <si>
    <t>57</t>
  </si>
  <si>
    <t>894812202</t>
  </si>
  <si>
    <t>Revizní a čistící šachta z polypropylenu PP pro hladké trouby DN 425 šachtové dno (DN šachty / DN trubního vedení) DN 425/150 průtočné 30°,60°,90°</t>
  </si>
  <si>
    <t>1647839325</t>
  </si>
  <si>
    <t>58</t>
  </si>
  <si>
    <t>894812241</t>
  </si>
  <si>
    <t>Revizní a čistící šachta z polypropylenu PP pro hladké trouby DN 425 roura šachtová korugovaná teleskopická (včetně těsnění) 375 mm</t>
  </si>
  <si>
    <t>-127471184</t>
  </si>
  <si>
    <t>89</t>
  </si>
  <si>
    <t>Ostatní konstrukce</t>
  </si>
  <si>
    <t>59</t>
  </si>
  <si>
    <t>8906001943vl</t>
  </si>
  <si>
    <t>Provedení veškerých zkoušek prokazující kvalitu díla - ZKOUŠKA TĚSNOSTI KANALIZAČNÍ STOKY</t>
  </si>
  <si>
    <t>615958208</t>
  </si>
  <si>
    <t>60</t>
  </si>
  <si>
    <t>890600195vl</t>
  </si>
  <si>
    <t>Provedení revize kanalizace TV kamerou 2x</t>
  </si>
  <si>
    <t>1880830747</t>
  </si>
  <si>
    <t>Ostatní konstrukce a práce</t>
  </si>
  <si>
    <t>91</t>
  </si>
  <si>
    <t>Doplňující konstrukce a práce pozemních komunikací, letišť a ploch</t>
  </si>
  <si>
    <t>61</t>
  </si>
  <si>
    <t>919735111</t>
  </si>
  <si>
    <t>Řezání stávajícího živičného krytu nebo podkladu hloubky do 50 mm</t>
  </si>
  <si>
    <t>-925489345</t>
  </si>
  <si>
    <t>"asfaltová vozovka</t>
  </si>
  <si>
    <t>(3,9+22,1)*2</t>
  </si>
  <si>
    <t>62</t>
  </si>
  <si>
    <t>919735113</t>
  </si>
  <si>
    <t>Řezání stávajícího živičného krytu nebo podkladu hloubky přes 100 do 150 mm</t>
  </si>
  <si>
    <t>-1407029635</t>
  </si>
  <si>
    <t>997</t>
  </si>
  <si>
    <t>Přesun sutě</t>
  </si>
  <si>
    <t>63</t>
  </si>
  <si>
    <t>997221551</t>
  </si>
  <si>
    <t>Vodorovná doprava suti bez naložení, ale se složením a s hrubým urovnáním ze sypkých materiálů, na vzdálenost do 1 km</t>
  </si>
  <si>
    <t>31561390</t>
  </si>
  <si>
    <t>64</t>
  </si>
  <si>
    <t>997221559</t>
  </si>
  <si>
    <t>Vodorovná doprava suti bez naložení, ale se složením a s hrubým urovnáním Příplatek k ceně za každý další i započatý 1 km přes 1 km</t>
  </si>
  <si>
    <t>980438784</t>
  </si>
  <si>
    <t>48,453*9 'Přepočtené koeficientem množství</t>
  </si>
  <si>
    <t>65</t>
  </si>
  <si>
    <t>997221845VL</t>
  </si>
  <si>
    <t>Poplatek za uložení stavebního odpadu na skládce (skládkovné) z asfaltových povrchů</t>
  </si>
  <si>
    <t>1071898626</t>
  </si>
  <si>
    <t>"viz. odd. 1" 2,803+9,038</t>
  </si>
  <si>
    <t>66</t>
  </si>
  <si>
    <t>997221873</t>
  </si>
  <si>
    <t>Poplatek za uložení stavebního odpadu na recyklační skládce (skládkovné) zeminy a kamení zatříděného do Katalogu odpadů pod kódem 17 05 04</t>
  </si>
  <si>
    <t>1267754615</t>
  </si>
  <si>
    <t xml:space="preserve">"viz. odd. 1"  4,275+12,584</t>
  </si>
  <si>
    <t>67</t>
  </si>
  <si>
    <t>997223802VL</t>
  </si>
  <si>
    <t>Poplatek za uložení stavebního odpadu na skládce (skládkovné) betonového s příměsí</t>
  </si>
  <si>
    <t>-528206961</t>
  </si>
  <si>
    <t>"viz. odd. 1" 1,879+17,875</t>
  </si>
  <si>
    <t>998</t>
  </si>
  <si>
    <t>Přesun hmot</t>
  </si>
  <si>
    <t>68</t>
  </si>
  <si>
    <t>998276101</t>
  </si>
  <si>
    <t>Přesun hmot pro trubní vedení hloubené z trub z plastických hmot nebo sklolaminátových pro vodovody nebo kanalizace v otevřeném výkopu dopravní vzdálenost do 15 m</t>
  </si>
  <si>
    <t>-1665181225</t>
  </si>
  <si>
    <t>SO 090 - Vedlejší a ostatní rozpočtové náklady</t>
  </si>
  <si>
    <t>VRN - Vedlejší rozpočtové náklady</t>
  </si>
  <si>
    <t>VRN</t>
  </si>
  <si>
    <t>Vedlejší rozpočtové náklady</t>
  </si>
  <si>
    <t>1.2.</t>
  </si>
  <si>
    <t>Vytyčení stavby, geodetické práce</t>
  </si>
  <si>
    <t>kpl</t>
  </si>
  <si>
    <t>1024</t>
  </si>
  <si>
    <t>51299077</t>
  </si>
  <si>
    <t>1.5.</t>
  </si>
  <si>
    <t>Zařízení staveniště - buňkoviště vč.vybavení</t>
  </si>
  <si>
    <t>-1032405472</t>
  </si>
  <si>
    <t>1.6.</t>
  </si>
  <si>
    <t>Vstup, výjezd, oklepová plocha</t>
  </si>
  <si>
    <t>1162402661</t>
  </si>
  <si>
    <t>1.8.</t>
  </si>
  <si>
    <t>Čištění komunikací</t>
  </si>
  <si>
    <t>659637893</t>
  </si>
  <si>
    <t>1.9</t>
  </si>
  <si>
    <t>Zajištění BOZP</t>
  </si>
  <si>
    <t>-498715302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</si>
</sst>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23-007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Pavlov - odkanalizování přítoku z pramenních jímek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Vodovody a kanalizace Břeclav,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PROVO, spol. s r.o.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Kanalizační přípojka'!J30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'SO 01 - Kanalizační přípojka'!P128</f>
        <v>0</v>
      </c>
      <c r="AV95" s="129">
        <f>'SO 01 - Kanalizační přípojka'!J33</f>
        <v>0</v>
      </c>
      <c r="AW95" s="129">
        <f>'SO 01 - Kanalizační přípojka'!J34</f>
        <v>0</v>
      </c>
      <c r="AX95" s="129">
        <f>'SO 01 - Kanalizační přípojka'!J35</f>
        <v>0</v>
      </c>
      <c r="AY95" s="129">
        <f>'SO 01 - Kanalizační přípojka'!J36</f>
        <v>0</v>
      </c>
      <c r="AZ95" s="129">
        <f>'SO 01 - Kanalizační přípojka'!F33</f>
        <v>0</v>
      </c>
      <c r="BA95" s="129">
        <f>'SO 01 - Kanalizační přípojka'!F34</f>
        <v>0</v>
      </c>
      <c r="BB95" s="129">
        <f>'SO 01 - Kanalizační přípojka'!F35</f>
        <v>0</v>
      </c>
      <c r="BC95" s="129">
        <f>'SO 01 - Kanalizační přípojka'!F36</f>
        <v>0</v>
      </c>
      <c r="BD95" s="131">
        <f>'SO 01 - Kanalizační přípojka'!F37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16.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090 - Vedlejší a ostat...'!J30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'SO 090 - Vedlejší a ostat...'!P117</f>
        <v>0</v>
      </c>
      <c r="AV96" s="134">
        <f>'SO 090 - Vedlejší a ostat...'!J33</f>
        <v>0</v>
      </c>
      <c r="AW96" s="134">
        <f>'SO 090 - Vedlejší a ostat...'!J34</f>
        <v>0</v>
      </c>
      <c r="AX96" s="134">
        <f>'SO 090 - Vedlejší a ostat...'!J35</f>
        <v>0</v>
      </c>
      <c r="AY96" s="134">
        <f>'SO 090 - Vedlejší a ostat...'!J36</f>
        <v>0</v>
      </c>
      <c r="AZ96" s="134">
        <f>'SO 090 - Vedlejší a ostat...'!F33</f>
        <v>0</v>
      </c>
      <c r="BA96" s="134">
        <f>'SO 090 - Vedlejší a ostat...'!F34</f>
        <v>0</v>
      </c>
      <c r="BB96" s="134">
        <f>'SO 090 - Vedlejší a ostat...'!F35</f>
        <v>0</v>
      </c>
      <c r="BC96" s="134">
        <f>'SO 090 - Vedlejší a ostat...'!F36</f>
        <v>0</v>
      </c>
      <c r="BD96" s="136">
        <f>'SO 090 - Vedlejší a ostat...'!F37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</v>
      </c>
      <c r="CM96" s="132" t="s">
        <v>89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EHlRMwYMUxNgP6lPFZJOKjzjkNFsRrEnIwjUpvkoaOt9kCDCAaNWfxNsFFAc1R6J0V5TzCoGDzG1fyzQ3JqwnA==" hashValue="rJ3vb+N27j05euDH1qdLQgD3RFTNsE1JwAiiHSjKC2E+Ez3fLagd29XMC20Yzyf4lAm0ksFXvnqCrTxXEfc32Q==" algorithmName="SHA-512" password="A8D3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Kanalizační přípojka'!C2" display="/"/>
    <hyperlink ref="A96" location="'SO 090 - Vedlejší a osta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Pavlov - odkanalizování přítoku z pramenních jímek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ROUND((SUM(BE128:BE309)),  2)</f>
        <v>0</v>
      </c>
      <c r="G33" s="39"/>
      <c r="H33" s="39"/>
      <c r="I33" s="156">
        <v>0.20999999999999999</v>
      </c>
      <c r="J33" s="155">
        <f>ROUND(((SUM(BE128:BE309))*I33),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ROUND((SUM(BF128:BF309)),  2)</f>
        <v>0</v>
      </c>
      <c r="G34" s="39"/>
      <c r="H34" s="39"/>
      <c r="I34" s="156">
        <v>0.14999999999999999</v>
      </c>
      <c r="J34" s="155">
        <f>ROUND(((SUM(BF128:BF309))*I34),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ROUND((SUM(BG128:BG309)),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ROUND((SUM(BH128:BH309)),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ROUND((SUM(BI128:BI309)),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Pavlov - odkanalizování přítoku z pramenních jímek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Kanalizační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Břeclav, a.s.</v>
      </c>
      <c r="G91" s="41"/>
      <c r="H91" s="41"/>
      <c r="I91" s="33" t="s">
        <v>32</v>
      </c>
      <c r="J91" s="37" t="str">
        <f>E21</f>
        <v>PROVO, spol. s 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J232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J238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J247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J256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107</v>
      </c>
      <c r="E103" s="189"/>
      <c r="F103" s="189"/>
      <c r="G103" s="189"/>
      <c r="H103" s="189"/>
      <c r="I103" s="189"/>
      <c r="J103" s="190">
        <f>J276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J287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109</v>
      </c>
      <c r="E105" s="189"/>
      <c r="F105" s="189"/>
      <c r="G105" s="189"/>
      <c r="H105" s="189"/>
      <c r="I105" s="189"/>
      <c r="J105" s="190">
        <f>J290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J291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J298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112</v>
      </c>
      <c r="E108" s="189"/>
      <c r="F108" s="189"/>
      <c r="G108" s="189"/>
      <c r="H108" s="189"/>
      <c r="I108" s="189"/>
      <c r="J108" s="190">
        <f>J308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Pavlov - odkanalizování přítoku z pramenních jímek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01 - Kanalizační přípojka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3. 7. 2023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Vodovody a kanalizace Břeclav, a.s.</v>
      </c>
      <c r="G124" s="41"/>
      <c r="H124" s="41"/>
      <c r="I124" s="33" t="s">
        <v>32</v>
      </c>
      <c r="J124" s="37" t="str">
        <f>E21</f>
        <v>PROVO, spol. s 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IF(E18="","",E18)</f>
        <v>Vyplň údaj</v>
      </c>
      <c r="G125" s="41"/>
      <c r="H125" s="41"/>
      <c r="I125" s="33" t="s">
        <v>37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114</v>
      </c>
      <c r="D127" s="195" t="s">
        <v>64</v>
      </c>
      <c r="E127" s="195" t="s">
        <v>60</v>
      </c>
      <c r="F127" s="195" t="s">
        <v>61</v>
      </c>
      <c r="G127" s="195" t="s">
        <v>115</v>
      </c>
      <c r="H127" s="195" t="s">
        <v>116</v>
      </c>
      <c r="I127" s="195" t="s">
        <v>117</v>
      </c>
      <c r="J127" s="195" t="s">
        <v>98</v>
      </c>
      <c r="K127" s="196" t="s">
        <v>118</v>
      </c>
      <c r="L127" s="197"/>
      <c r="M127" s="101" t="s">
        <v>1</v>
      </c>
      <c r="N127" s="102" t="s">
        <v>43</v>
      </c>
      <c r="O127" s="102" t="s">
        <v>119</v>
      </c>
      <c r="P127" s="102" t="s">
        <v>120</v>
      </c>
      <c r="Q127" s="102" t="s">
        <v>121</v>
      </c>
      <c r="R127" s="102" t="s">
        <v>122</v>
      </c>
      <c r="S127" s="102" t="s">
        <v>123</v>
      </c>
      <c r="T127" s="103" t="s">
        <v>124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125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</f>
        <v>0</v>
      </c>
      <c r="Q128" s="105"/>
      <c r="R128" s="200">
        <f>R129</f>
        <v>113.85053103</v>
      </c>
      <c r="S128" s="105"/>
      <c r="T128" s="201">
        <f>T129</f>
        <v>48.453349999999993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100</v>
      </c>
      <c r="BK128" s="202">
        <f>BK129</f>
        <v>0</v>
      </c>
    </row>
    <row r="129" s="12" customFormat="1" ht="25.92" customHeight="1">
      <c r="A129" s="12"/>
      <c r="B129" s="203"/>
      <c r="C129" s="204"/>
      <c r="D129" s="205" t="s">
        <v>78</v>
      </c>
      <c r="E129" s="206" t="s">
        <v>126</v>
      </c>
      <c r="F129" s="206" t="s">
        <v>127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P130+P232+P238+P247+P256+P276+P287+P290</f>
        <v>0</v>
      </c>
      <c r="Q129" s="211"/>
      <c r="R129" s="212">
        <f>R130+R232+R238+R247+R256+R276+R287+R290</f>
        <v>113.85053103</v>
      </c>
      <c r="S129" s="211"/>
      <c r="T129" s="213">
        <f>T130+T232+T238+T247+T256+T276+T287+T290</f>
        <v>48.453349999999993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87</v>
      </c>
      <c r="AT129" s="215" t="s">
        <v>78</v>
      </c>
      <c r="AU129" s="215" t="s">
        <v>79</v>
      </c>
      <c r="AY129" s="214" t="s">
        <v>128</v>
      </c>
      <c r="BK129" s="216">
        <f>BK130+BK232+BK238+BK247+BK256+BK276+BK287+BK290</f>
        <v>0</v>
      </c>
    </row>
    <row r="130" s="12" customFormat="1" ht="22.8" customHeight="1">
      <c r="A130" s="12"/>
      <c r="B130" s="203"/>
      <c r="C130" s="204"/>
      <c r="D130" s="205" t="s">
        <v>78</v>
      </c>
      <c r="E130" s="217" t="s">
        <v>87</v>
      </c>
      <c r="F130" s="217" t="s">
        <v>129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SUM(P131:P231)</f>
        <v>0</v>
      </c>
      <c r="Q130" s="211"/>
      <c r="R130" s="212">
        <f>SUM(R131:R231)</f>
        <v>45.107473040000002</v>
      </c>
      <c r="S130" s="211"/>
      <c r="T130" s="213">
        <f>SUM(T131:T231)</f>
        <v>48.453349999999993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87</v>
      </c>
      <c r="AT130" s="215" t="s">
        <v>78</v>
      </c>
      <c r="AU130" s="215" t="s">
        <v>87</v>
      </c>
      <c r="AY130" s="214" t="s">
        <v>128</v>
      </c>
      <c r="BK130" s="216">
        <f>SUM(BK131:BK231)</f>
        <v>0</v>
      </c>
    </row>
    <row r="131" s="2" customFormat="1" ht="78" customHeight="1">
      <c r="A131" s="39"/>
      <c r="B131" s="40"/>
      <c r="C131" s="219" t="s">
        <v>87</v>
      </c>
      <c r="D131" s="219" t="s">
        <v>130</v>
      </c>
      <c r="E131" s="220" t="s">
        <v>131</v>
      </c>
      <c r="F131" s="221" t="s">
        <v>132</v>
      </c>
      <c r="G131" s="222" t="s">
        <v>133</v>
      </c>
      <c r="H131" s="223">
        <v>7.3700000000000001</v>
      </c>
      <c r="I131" s="224"/>
      <c r="J131" s="225">
        <f>ROUND(I131*H131,2)</f>
        <v>0</v>
      </c>
      <c r="K131" s="221" t="s">
        <v>134</v>
      </c>
      <c r="L131" s="45"/>
      <c r="M131" s="226" t="s">
        <v>1</v>
      </c>
      <c r="N131" s="227" t="s">
        <v>44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0.255</v>
      </c>
      <c r="T131" s="229">
        <f>S131*H131</f>
        <v>1.8793500000000001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135</v>
      </c>
      <c r="AT131" s="230" t="s">
        <v>130</v>
      </c>
      <c r="AU131" s="230" t="s">
        <v>89</v>
      </c>
      <c r="AY131" s="18" t="s">
        <v>128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87</v>
      </c>
      <c r="BK131" s="231">
        <f>ROUND(I131*H131,2)</f>
        <v>0</v>
      </c>
      <c r="BL131" s="18" t="s">
        <v>135</v>
      </c>
      <c r="BM131" s="230" t="s">
        <v>136</v>
      </c>
    </row>
    <row r="132" s="13" customFormat="1">
      <c r="A132" s="13"/>
      <c r="B132" s="232"/>
      <c r="C132" s="233"/>
      <c r="D132" s="234" t="s">
        <v>137</v>
      </c>
      <c r="E132" s="235" t="s">
        <v>1</v>
      </c>
      <c r="F132" s="236" t="s">
        <v>138</v>
      </c>
      <c r="G132" s="233"/>
      <c r="H132" s="237">
        <v>7.3700000000000001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137</v>
      </c>
      <c r="AU132" s="243" t="s">
        <v>89</v>
      </c>
      <c r="AV132" s="13" t="s">
        <v>89</v>
      </c>
      <c r="AW132" s="13" t="s">
        <v>36</v>
      </c>
      <c r="AX132" s="13" t="s">
        <v>79</v>
      </c>
      <c r="AY132" s="243" t="s">
        <v>128</v>
      </c>
    </row>
    <row r="133" s="2" customFormat="1" ht="62.7" customHeight="1">
      <c r="A133" s="39"/>
      <c r="B133" s="40"/>
      <c r="C133" s="219" t="s">
        <v>89</v>
      </c>
      <c r="D133" s="219" t="s">
        <v>130</v>
      </c>
      <c r="E133" s="220" t="s">
        <v>139</v>
      </c>
      <c r="F133" s="221" t="s">
        <v>140</v>
      </c>
      <c r="G133" s="222" t="s">
        <v>133</v>
      </c>
      <c r="H133" s="223">
        <v>28.600000000000001</v>
      </c>
      <c r="I133" s="224"/>
      <c r="J133" s="225">
        <f>ROUND(I133*H133,2)</f>
        <v>0</v>
      </c>
      <c r="K133" s="221" t="s">
        <v>134</v>
      </c>
      <c r="L133" s="45"/>
      <c r="M133" s="226" t="s">
        <v>1</v>
      </c>
      <c r="N133" s="227" t="s">
        <v>44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0.625</v>
      </c>
      <c r="T133" s="229">
        <f>S133*H133</f>
        <v>17.875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135</v>
      </c>
      <c r="AT133" s="230" t="s">
        <v>130</v>
      </c>
      <c r="AU133" s="230" t="s">
        <v>89</v>
      </c>
      <c r="AY133" s="18" t="s">
        <v>128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87</v>
      </c>
      <c r="BK133" s="231">
        <f>ROUND(I133*H133,2)</f>
        <v>0</v>
      </c>
      <c r="BL133" s="18" t="s">
        <v>135</v>
      </c>
      <c r="BM133" s="230" t="s">
        <v>141</v>
      </c>
    </row>
    <row r="134" s="14" customFormat="1">
      <c r="A134" s="14"/>
      <c r="B134" s="244"/>
      <c r="C134" s="245"/>
      <c r="D134" s="234" t="s">
        <v>137</v>
      </c>
      <c r="E134" s="246" t="s">
        <v>1</v>
      </c>
      <c r="F134" s="247" t="s">
        <v>142</v>
      </c>
      <c r="G134" s="245"/>
      <c r="H134" s="246" t="s">
        <v>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137</v>
      </c>
      <c r="AU134" s="253" t="s">
        <v>89</v>
      </c>
      <c r="AV134" s="14" t="s">
        <v>87</v>
      </c>
      <c r="AW134" s="14" t="s">
        <v>36</v>
      </c>
      <c r="AX134" s="14" t="s">
        <v>79</v>
      </c>
      <c r="AY134" s="253" t="s">
        <v>128</v>
      </c>
    </row>
    <row r="135" s="13" customFormat="1">
      <c r="A135" s="13"/>
      <c r="B135" s="232"/>
      <c r="C135" s="233"/>
      <c r="D135" s="234" t="s">
        <v>137</v>
      </c>
      <c r="E135" s="235" t="s">
        <v>1</v>
      </c>
      <c r="F135" s="236" t="s">
        <v>143</v>
      </c>
      <c r="G135" s="233"/>
      <c r="H135" s="237">
        <v>28.600000000000001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137</v>
      </c>
      <c r="AU135" s="243" t="s">
        <v>89</v>
      </c>
      <c r="AV135" s="13" t="s">
        <v>89</v>
      </c>
      <c r="AW135" s="13" t="s">
        <v>36</v>
      </c>
      <c r="AX135" s="13" t="s">
        <v>79</v>
      </c>
      <c r="AY135" s="243" t="s">
        <v>128</v>
      </c>
    </row>
    <row r="136" s="2" customFormat="1" ht="55.5" customHeight="1">
      <c r="A136" s="39"/>
      <c r="B136" s="40"/>
      <c r="C136" s="219" t="s">
        <v>144</v>
      </c>
      <c r="D136" s="219" t="s">
        <v>130</v>
      </c>
      <c r="E136" s="220" t="s">
        <v>145</v>
      </c>
      <c r="F136" s="221" t="s">
        <v>146</v>
      </c>
      <c r="G136" s="222" t="s">
        <v>133</v>
      </c>
      <c r="H136" s="223">
        <v>28.600000000000001</v>
      </c>
      <c r="I136" s="224"/>
      <c r="J136" s="225">
        <f>ROUND(I136*H136,2)</f>
        <v>0</v>
      </c>
      <c r="K136" s="221" t="s">
        <v>134</v>
      </c>
      <c r="L136" s="45"/>
      <c r="M136" s="226" t="s">
        <v>1</v>
      </c>
      <c r="N136" s="227" t="s">
        <v>44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0.098000000000000004</v>
      </c>
      <c r="T136" s="229">
        <f>S136*H136</f>
        <v>2.8028000000000004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135</v>
      </c>
      <c r="AT136" s="230" t="s">
        <v>130</v>
      </c>
      <c r="AU136" s="230" t="s">
        <v>89</v>
      </c>
      <c r="AY136" s="18" t="s">
        <v>128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87</v>
      </c>
      <c r="BK136" s="231">
        <f>ROUND(I136*H136,2)</f>
        <v>0</v>
      </c>
      <c r="BL136" s="18" t="s">
        <v>135</v>
      </c>
      <c r="BM136" s="230" t="s">
        <v>147</v>
      </c>
    </row>
    <row r="137" s="2" customFormat="1" ht="55.5" customHeight="1">
      <c r="A137" s="39"/>
      <c r="B137" s="40"/>
      <c r="C137" s="219" t="s">
        <v>135</v>
      </c>
      <c r="D137" s="219" t="s">
        <v>130</v>
      </c>
      <c r="E137" s="220" t="s">
        <v>148</v>
      </c>
      <c r="F137" s="221" t="s">
        <v>149</v>
      </c>
      <c r="G137" s="222" t="s">
        <v>133</v>
      </c>
      <c r="H137" s="223">
        <v>28.600000000000001</v>
      </c>
      <c r="I137" s="224"/>
      <c r="J137" s="225">
        <f>ROUND(I137*H137,2)</f>
        <v>0</v>
      </c>
      <c r="K137" s="221" t="s">
        <v>134</v>
      </c>
      <c r="L137" s="45"/>
      <c r="M137" s="226" t="s">
        <v>1</v>
      </c>
      <c r="N137" s="227" t="s">
        <v>44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0.316</v>
      </c>
      <c r="T137" s="229">
        <f>S137*H137</f>
        <v>9.0376000000000012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135</v>
      </c>
      <c r="AT137" s="230" t="s">
        <v>130</v>
      </c>
      <c r="AU137" s="230" t="s">
        <v>89</v>
      </c>
      <c r="AY137" s="18" t="s">
        <v>128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87</v>
      </c>
      <c r="BK137" s="231">
        <f>ROUND(I137*H137,2)</f>
        <v>0</v>
      </c>
      <c r="BL137" s="18" t="s">
        <v>135</v>
      </c>
      <c r="BM137" s="230" t="s">
        <v>150</v>
      </c>
    </row>
    <row r="138" s="2" customFormat="1" ht="76.35" customHeight="1">
      <c r="A138" s="39"/>
      <c r="B138" s="40"/>
      <c r="C138" s="219" t="s">
        <v>151</v>
      </c>
      <c r="D138" s="219" t="s">
        <v>130</v>
      </c>
      <c r="E138" s="220" t="s">
        <v>152</v>
      </c>
      <c r="F138" s="221" t="s">
        <v>153</v>
      </c>
      <c r="G138" s="222" t="s">
        <v>133</v>
      </c>
      <c r="H138" s="223">
        <v>14.74</v>
      </c>
      <c r="I138" s="224"/>
      <c r="J138" s="225">
        <f>ROUND(I138*H138,2)</f>
        <v>0</v>
      </c>
      <c r="K138" s="221" t="s">
        <v>134</v>
      </c>
      <c r="L138" s="45"/>
      <c r="M138" s="226" t="s">
        <v>1</v>
      </c>
      <c r="N138" s="227" t="s">
        <v>44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0.28999999999999998</v>
      </c>
      <c r="T138" s="229">
        <f>S138*H138</f>
        <v>4.2745999999999995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135</v>
      </c>
      <c r="AT138" s="230" t="s">
        <v>130</v>
      </c>
      <c r="AU138" s="230" t="s">
        <v>89</v>
      </c>
      <c r="AY138" s="18" t="s">
        <v>128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87</v>
      </c>
      <c r="BK138" s="231">
        <f>ROUND(I138*H138,2)</f>
        <v>0</v>
      </c>
      <c r="BL138" s="18" t="s">
        <v>135</v>
      </c>
      <c r="BM138" s="230" t="s">
        <v>154</v>
      </c>
    </row>
    <row r="139" s="14" customFormat="1">
      <c r="A139" s="14"/>
      <c r="B139" s="244"/>
      <c r="C139" s="245"/>
      <c r="D139" s="234" t="s">
        <v>137</v>
      </c>
      <c r="E139" s="246" t="s">
        <v>1</v>
      </c>
      <c r="F139" s="247" t="s">
        <v>155</v>
      </c>
      <c r="G139" s="245"/>
      <c r="H139" s="246" t="s">
        <v>1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137</v>
      </c>
      <c r="AU139" s="253" t="s">
        <v>89</v>
      </c>
      <c r="AV139" s="14" t="s">
        <v>87</v>
      </c>
      <c r="AW139" s="14" t="s">
        <v>36</v>
      </c>
      <c r="AX139" s="14" t="s">
        <v>79</v>
      </c>
      <c r="AY139" s="253" t="s">
        <v>128</v>
      </c>
    </row>
    <row r="140" s="13" customFormat="1">
      <c r="A140" s="13"/>
      <c r="B140" s="232"/>
      <c r="C140" s="233"/>
      <c r="D140" s="234" t="s">
        <v>137</v>
      </c>
      <c r="E140" s="235" t="s">
        <v>1</v>
      </c>
      <c r="F140" s="236" t="s">
        <v>156</v>
      </c>
      <c r="G140" s="233"/>
      <c r="H140" s="237">
        <v>14.74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137</v>
      </c>
      <c r="AU140" s="243" t="s">
        <v>89</v>
      </c>
      <c r="AV140" s="13" t="s">
        <v>89</v>
      </c>
      <c r="AW140" s="13" t="s">
        <v>36</v>
      </c>
      <c r="AX140" s="13" t="s">
        <v>87</v>
      </c>
      <c r="AY140" s="243" t="s">
        <v>128</v>
      </c>
    </row>
    <row r="141" s="2" customFormat="1" ht="76.35" customHeight="1">
      <c r="A141" s="39"/>
      <c r="B141" s="40"/>
      <c r="C141" s="219" t="s">
        <v>157</v>
      </c>
      <c r="D141" s="219" t="s">
        <v>130</v>
      </c>
      <c r="E141" s="220" t="s">
        <v>158</v>
      </c>
      <c r="F141" s="221" t="s">
        <v>159</v>
      </c>
      <c r="G141" s="222" t="s">
        <v>133</v>
      </c>
      <c r="H141" s="223">
        <v>28.600000000000001</v>
      </c>
      <c r="I141" s="224"/>
      <c r="J141" s="225">
        <f>ROUND(I141*H141,2)</f>
        <v>0</v>
      </c>
      <c r="K141" s="221" t="s">
        <v>134</v>
      </c>
      <c r="L141" s="45"/>
      <c r="M141" s="226" t="s">
        <v>1</v>
      </c>
      <c r="N141" s="227" t="s">
        <v>44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0.44</v>
      </c>
      <c r="T141" s="229">
        <f>S141*H141</f>
        <v>12.584000000000001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135</v>
      </c>
      <c r="AT141" s="230" t="s">
        <v>130</v>
      </c>
      <c r="AU141" s="230" t="s">
        <v>89</v>
      </c>
      <c r="AY141" s="18" t="s">
        <v>128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87</v>
      </c>
      <c r="BK141" s="231">
        <f>ROUND(I141*H141,2)</f>
        <v>0</v>
      </c>
      <c r="BL141" s="18" t="s">
        <v>135</v>
      </c>
      <c r="BM141" s="230" t="s">
        <v>160</v>
      </c>
    </row>
    <row r="142" s="13" customFormat="1">
      <c r="A142" s="13"/>
      <c r="B142" s="232"/>
      <c r="C142" s="233"/>
      <c r="D142" s="234" t="s">
        <v>137</v>
      </c>
      <c r="E142" s="235" t="s">
        <v>1</v>
      </c>
      <c r="F142" s="236" t="s">
        <v>143</v>
      </c>
      <c r="G142" s="233"/>
      <c r="H142" s="237">
        <v>28.600000000000001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137</v>
      </c>
      <c r="AU142" s="243" t="s">
        <v>89</v>
      </c>
      <c r="AV142" s="13" t="s">
        <v>89</v>
      </c>
      <c r="AW142" s="13" t="s">
        <v>36</v>
      </c>
      <c r="AX142" s="13" t="s">
        <v>79</v>
      </c>
      <c r="AY142" s="243" t="s">
        <v>128</v>
      </c>
    </row>
    <row r="143" s="2" customFormat="1" ht="90" customHeight="1">
      <c r="A143" s="39"/>
      <c r="B143" s="40"/>
      <c r="C143" s="219" t="s">
        <v>161</v>
      </c>
      <c r="D143" s="219" t="s">
        <v>130</v>
      </c>
      <c r="E143" s="220" t="s">
        <v>162</v>
      </c>
      <c r="F143" s="221" t="s">
        <v>163</v>
      </c>
      <c r="G143" s="222" t="s">
        <v>164</v>
      </c>
      <c r="H143" s="223">
        <v>5.5</v>
      </c>
      <c r="I143" s="224"/>
      <c r="J143" s="225">
        <f>ROUND(I143*H143,2)</f>
        <v>0</v>
      </c>
      <c r="K143" s="221" t="s">
        <v>134</v>
      </c>
      <c r="L143" s="45"/>
      <c r="M143" s="226" t="s">
        <v>1</v>
      </c>
      <c r="N143" s="227" t="s">
        <v>44</v>
      </c>
      <c r="O143" s="92"/>
      <c r="P143" s="228">
        <f>O143*H143</f>
        <v>0</v>
      </c>
      <c r="Q143" s="228">
        <v>0.0086800000000000002</v>
      </c>
      <c r="R143" s="228">
        <f>Q143*H143</f>
        <v>0.047740000000000005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135</v>
      </c>
      <c r="AT143" s="230" t="s">
        <v>130</v>
      </c>
      <c r="AU143" s="230" t="s">
        <v>89</v>
      </c>
      <c r="AY143" s="18" t="s">
        <v>128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87</v>
      </c>
      <c r="BK143" s="231">
        <f>ROUND(I143*H143,2)</f>
        <v>0</v>
      </c>
      <c r="BL143" s="18" t="s">
        <v>135</v>
      </c>
      <c r="BM143" s="230" t="s">
        <v>165</v>
      </c>
    </row>
    <row r="144" s="13" customFormat="1">
      <c r="A144" s="13"/>
      <c r="B144" s="232"/>
      <c r="C144" s="233"/>
      <c r="D144" s="234" t="s">
        <v>137</v>
      </c>
      <c r="E144" s="235" t="s">
        <v>1</v>
      </c>
      <c r="F144" s="236" t="s">
        <v>166</v>
      </c>
      <c r="G144" s="233"/>
      <c r="H144" s="237">
        <v>5.5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137</v>
      </c>
      <c r="AU144" s="243" t="s">
        <v>89</v>
      </c>
      <c r="AV144" s="13" t="s">
        <v>89</v>
      </c>
      <c r="AW144" s="13" t="s">
        <v>36</v>
      </c>
      <c r="AX144" s="13" t="s">
        <v>79</v>
      </c>
      <c r="AY144" s="243" t="s">
        <v>128</v>
      </c>
    </row>
    <row r="145" s="2" customFormat="1" ht="101.25" customHeight="1">
      <c r="A145" s="39"/>
      <c r="B145" s="40"/>
      <c r="C145" s="219" t="s">
        <v>167</v>
      </c>
      <c r="D145" s="219" t="s">
        <v>130</v>
      </c>
      <c r="E145" s="220" t="s">
        <v>168</v>
      </c>
      <c r="F145" s="221" t="s">
        <v>169</v>
      </c>
      <c r="G145" s="222" t="s">
        <v>164</v>
      </c>
      <c r="H145" s="223">
        <v>1.1000000000000001</v>
      </c>
      <c r="I145" s="224"/>
      <c r="J145" s="225">
        <f>ROUND(I145*H145,2)</f>
        <v>0</v>
      </c>
      <c r="K145" s="221" t="s">
        <v>134</v>
      </c>
      <c r="L145" s="45"/>
      <c r="M145" s="226" t="s">
        <v>1</v>
      </c>
      <c r="N145" s="227" t="s">
        <v>44</v>
      </c>
      <c r="O145" s="92"/>
      <c r="P145" s="228">
        <f>O145*H145</f>
        <v>0</v>
      </c>
      <c r="Q145" s="228">
        <v>0.01269</v>
      </c>
      <c r="R145" s="228">
        <f>Q145*H145</f>
        <v>0.013959000000000001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135</v>
      </c>
      <c r="AT145" s="230" t="s">
        <v>130</v>
      </c>
      <c r="AU145" s="230" t="s">
        <v>89</v>
      </c>
      <c r="AY145" s="18" t="s">
        <v>128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87</v>
      </c>
      <c r="BK145" s="231">
        <f>ROUND(I145*H145,2)</f>
        <v>0</v>
      </c>
      <c r="BL145" s="18" t="s">
        <v>135</v>
      </c>
      <c r="BM145" s="230" t="s">
        <v>170</v>
      </c>
    </row>
    <row r="146" s="13" customFormat="1">
      <c r="A146" s="13"/>
      <c r="B146" s="232"/>
      <c r="C146" s="233"/>
      <c r="D146" s="234" t="s">
        <v>137</v>
      </c>
      <c r="E146" s="235" t="s">
        <v>1</v>
      </c>
      <c r="F146" s="236" t="s">
        <v>171</v>
      </c>
      <c r="G146" s="233"/>
      <c r="H146" s="237">
        <v>1.1000000000000001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137</v>
      </c>
      <c r="AU146" s="243" t="s">
        <v>89</v>
      </c>
      <c r="AV146" s="13" t="s">
        <v>89</v>
      </c>
      <c r="AW146" s="13" t="s">
        <v>36</v>
      </c>
      <c r="AX146" s="13" t="s">
        <v>79</v>
      </c>
      <c r="AY146" s="243" t="s">
        <v>128</v>
      </c>
    </row>
    <row r="147" s="2" customFormat="1" ht="90" customHeight="1">
      <c r="A147" s="39"/>
      <c r="B147" s="40"/>
      <c r="C147" s="219" t="s">
        <v>172</v>
      </c>
      <c r="D147" s="219" t="s">
        <v>130</v>
      </c>
      <c r="E147" s="220" t="s">
        <v>173</v>
      </c>
      <c r="F147" s="221" t="s">
        <v>174</v>
      </c>
      <c r="G147" s="222" t="s">
        <v>164</v>
      </c>
      <c r="H147" s="223">
        <v>3.2999999999999998</v>
      </c>
      <c r="I147" s="224"/>
      <c r="J147" s="225">
        <f>ROUND(I147*H147,2)</f>
        <v>0</v>
      </c>
      <c r="K147" s="221" t="s">
        <v>134</v>
      </c>
      <c r="L147" s="45"/>
      <c r="M147" s="226" t="s">
        <v>1</v>
      </c>
      <c r="N147" s="227" t="s">
        <v>44</v>
      </c>
      <c r="O147" s="92"/>
      <c r="P147" s="228">
        <f>O147*H147</f>
        <v>0</v>
      </c>
      <c r="Q147" s="228">
        <v>0.036904300000000001</v>
      </c>
      <c r="R147" s="228">
        <f>Q147*H147</f>
        <v>0.12178419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135</v>
      </c>
      <c r="AT147" s="230" t="s">
        <v>130</v>
      </c>
      <c r="AU147" s="230" t="s">
        <v>89</v>
      </c>
      <c r="AY147" s="18" t="s">
        <v>128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87</v>
      </c>
      <c r="BK147" s="231">
        <f>ROUND(I147*H147,2)</f>
        <v>0</v>
      </c>
      <c r="BL147" s="18" t="s">
        <v>135</v>
      </c>
      <c r="BM147" s="230" t="s">
        <v>175</v>
      </c>
    </row>
    <row r="148" s="13" customFormat="1">
      <c r="A148" s="13"/>
      <c r="B148" s="232"/>
      <c r="C148" s="233"/>
      <c r="D148" s="234" t="s">
        <v>137</v>
      </c>
      <c r="E148" s="235" t="s">
        <v>1</v>
      </c>
      <c r="F148" s="236" t="s">
        <v>176</v>
      </c>
      <c r="G148" s="233"/>
      <c r="H148" s="237">
        <v>3.2999999999999998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137</v>
      </c>
      <c r="AU148" s="243" t="s">
        <v>89</v>
      </c>
      <c r="AV148" s="13" t="s">
        <v>89</v>
      </c>
      <c r="AW148" s="13" t="s">
        <v>36</v>
      </c>
      <c r="AX148" s="13" t="s">
        <v>87</v>
      </c>
      <c r="AY148" s="243" t="s">
        <v>128</v>
      </c>
    </row>
    <row r="149" s="2" customFormat="1" ht="24.15" customHeight="1">
      <c r="A149" s="39"/>
      <c r="B149" s="40"/>
      <c r="C149" s="219" t="s">
        <v>177</v>
      </c>
      <c r="D149" s="219" t="s">
        <v>130</v>
      </c>
      <c r="E149" s="220" t="s">
        <v>178</v>
      </c>
      <c r="F149" s="221" t="s">
        <v>179</v>
      </c>
      <c r="G149" s="222" t="s">
        <v>133</v>
      </c>
      <c r="H149" s="223">
        <v>10.890000000000001</v>
      </c>
      <c r="I149" s="224"/>
      <c r="J149" s="225">
        <f>ROUND(I149*H149,2)</f>
        <v>0</v>
      </c>
      <c r="K149" s="221" t="s">
        <v>134</v>
      </c>
      <c r="L149" s="45"/>
      <c r="M149" s="226" t="s">
        <v>1</v>
      </c>
      <c r="N149" s="227" t="s">
        <v>44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135</v>
      </c>
      <c r="AT149" s="230" t="s">
        <v>130</v>
      </c>
      <c r="AU149" s="230" t="s">
        <v>89</v>
      </c>
      <c r="AY149" s="18" t="s">
        <v>128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87</v>
      </c>
      <c r="BK149" s="231">
        <f>ROUND(I149*H149,2)</f>
        <v>0</v>
      </c>
      <c r="BL149" s="18" t="s">
        <v>135</v>
      </c>
      <c r="BM149" s="230" t="s">
        <v>180</v>
      </c>
    </row>
    <row r="150" s="14" customFormat="1">
      <c r="A150" s="14"/>
      <c r="B150" s="244"/>
      <c r="C150" s="245"/>
      <c r="D150" s="234" t="s">
        <v>137</v>
      </c>
      <c r="E150" s="246" t="s">
        <v>1</v>
      </c>
      <c r="F150" s="247" t="s">
        <v>181</v>
      </c>
      <c r="G150" s="245"/>
      <c r="H150" s="246" t="s">
        <v>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137</v>
      </c>
      <c r="AU150" s="253" t="s">
        <v>89</v>
      </c>
      <c r="AV150" s="14" t="s">
        <v>87</v>
      </c>
      <c r="AW150" s="14" t="s">
        <v>36</v>
      </c>
      <c r="AX150" s="14" t="s">
        <v>79</v>
      </c>
      <c r="AY150" s="253" t="s">
        <v>128</v>
      </c>
    </row>
    <row r="151" s="13" customFormat="1">
      <c r="A151" s="13"/>
      <c r="B151" s="232"/>
      <c r="C151" s="233"/>
      <c r="D151" s="234" t="s">
        <v>137</v>
      </c>
      <c r="E151" s="235" t="s">
        <v>1</v>
      </c>
      <c r="F151" s="236" t="s">
        <v>182</v>
      </c>
      <c r="G151" s="233"/>
      <c r="H151" s="237">
        <v>10.890000000000001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137</v>
      </c>
      <c r="AU151" s="243" t="s">
        <v>89</v>
      </c>
      <c r="AV151" s="13" t="s">
        <v>89</v>
      </c>
      <c r="AW151" s="13" t="s">
        <v>36</v>
      </c>
      <c r="AX151" s="13" t="s">
        <v>79</v>
      </c>
      <c r="AY151" s="243" t="s">
        <v>128</v>
      </c>
    </row>
    <row r="152" s="2" customFormat="1" ht="44.25" customHeight="1">
      <c r="A152" s="39"/>
      <c r="B152" s="40"/>
      <c r="C152" s="219" t="s">
        <v>183</v>
      </c>
      <c r="D152" s="219" t="s">
        <v>130</v>
      </c>
      <c r="E152" s="220" t="s">
        <v>184</v>
      </c>
      <c r="F152" s="221" t="s">
        <v>185</v>
      </c>
      <c r="G152" s="222" t="s">
        <v>186</v>
      </c>
      <c r="H152" s="223">
        <v>1.196</v>
      </c>
      <c r="I152" s="224"/>
      <c r="J152" s="225">
        <f>ROUND(I152*H152,2)</f>
        <v>0</v>
      </c>
      <c r="K152" s="221" t="s">
        <v>134</v>
      </c>
      <c r="L152" s="45"/>
      <c r="M152" s="226" t="s">
        <v>1</v>
      </c>
      <c r="N152" s="227" t="s">
        <v>44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135</v>
      </c>
      <c r="AT152" s="230" t="s">
        <v>130</v>
      </c>
      <c r="AU152" s="230" t="s">
        <v>89</v>
      </c>
      <c r="AY152" s="18" t="s">
        <v>128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87</v>
      </c>
      <c r="BK152" s="231">
        <f>ROUND(I152*H152,2)</f>
        <v>0</v>
      </c>
      <c r="BL152" s="18" t="s">
        <v>135</v>
      </c>
      <c r="BM152" s="230" t="s">
        <v>187</v>
      </c>
    </row>
    <row r="153" s="14" customFormat="1">
      <c r="A153" s="14"/>
      <c r="B153" s="244"/>
      <c r="C153" s="245"/>
      <c r="D153" s="234" t="s">
        <v>137</v>
      </c>
      <c r="E153" s="246" t="s">
        <v>1</v>
      </c>
      <c r="F153" s="247" t="s">
        <v>188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137</v>
      </c>
      <c r="AU153" s="253" t="s">
        <v>89</v>
      </c>
      <c r="AV153" s="14" t="s">
        <v>87</v>
      </c>
      <c r="AW153" s="14" t="s">
        <v>36</v>
      </c>
      <c r="AX153" s="14" t="s">
        <v>79</v>
      </c>
      <c r="AY153" s="253" t="s">
        <v>128</v>
      </c>
    </row>
    <row r="154" s="13" customFormat="1">
      <c r="A154" s="13"/>
      <c r="B154" s="232"/>
      <c r="C154" s="233"/>
      <c r="D154" s="234" t="s">
        <v>137</v>
      </c>
      <c r="E154" s="235" t="s">
        <v>1</v>
      </c>
      <c r="F154" s="236" t="s">
        <v>189</v>
      </c>
      <c r="G154" s="233"/>
      <c r="H154" s="237">
        <v>1.196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137</v>
      </c>
      <c r="AU154" s="243" t="s">
        <v>89</v>
      </c>
      <c r="AV154" s="13" t="s">
        <v>89</v>
      </c>
      <c r="AW154" s="13" t="s">
        <v>36</v>
      </c>
      <c r="AX154" s="13" t="s">
        <v>87</v>
      </c>
      <c r="AY154" s="243" t="s">
        <v>128</v>
      </c>
    </row>
    <row r="155" s="2" customFormat="1" ht="49.05" customHeight="1">
      <c r="A155" s="39"/>
      <c r="B155" s="40"/>
      <c r="C155" s="219" t="s">
        <v>190</v>
      </c>
      <c r="D155" s="219" t="s">
        <v>130</v>
      </c>
      <c r="E155" s="220" t="s">
        <v>191</v>
      </c>
      <c r="F155" s="221" t="s">
        <v>192</v>
      </c>
      <c r="G155" s="222" t="s">
        <v>186</v>
      </c>
      <c r="H155" s="223">
        <v>81.956999999999994</v>
      </c>
      <c r="I155" s="224"/>
      <c r="J155" s="225">
        <f>ROUND(I155*H155,2)</f>
        <v>0</v>
      </c>
      <c r="K155" s="221" t="s">
        <v>134</v>
      </c>
      <c r="L155" s="45"/>
      <c r="M155" s="226" t="s">
        <v>1</v>
      </c>
      <c r="N155" s="227" t="s">
        <v>44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135</v>
      </c>
      <c r="AT155" s="230" t="s">
        <v>130</v>
      </c>
      <c r="AU155" s="230" t="s">
        <v>89</v>
      </c>
      <c r="AY155" s="18" t="s">
        <v>128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87</v>
      </c>
      <c r="BK155" s="231">
        <f>ROUND(I155*H155,2)</f>
        <v>0</v>
      </c>
      <c r="BL155" s="18" t="s">
        <v>135</v>
      </c>
      <c r="BM155" s="230" t="s">
        <v>193</v>
      </c>
    </row>
    <row r="156" s="13" customFormat="1">
      <c r="A156" s="13"/>
      <c r="B156" s="232"/>
      <c r="C156" s="233"/>
      <c r="D156" s="234" t="s">
        <v>137</v>
      </c>
      <c r="E156" s="235" t="s">
        <v>1</v>
      </c>
      <c r="F156" s="236" t="s">
        <v>194</v>
      </c>
      <c r="G156" s="233"/>
      <c r="H156" s="237">
        <v>81.956999999999994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137</v>
      </c>
      <c r="AU156" s="243" t="s">
        <v>89</v>
      </c>
      <c r="AV156" s="13" t="s">
        <v>89</v>
      </c>
      <c r="AW156" s="13" t="s">
        <v>36</v>
      </c>
      <c r="AX156" s="13" t="s">
        <v>79</v>
      </c>
      <c r="AY156" s="243" t="s">
        <v>128</v>
      </c>
    </row>
    <row r="157" s="2" customFormat="1" ht="44.25" customHeight="1">
      <c r="A157" s="39"/>
      <c r="B157" s="40"/>
      <c r="C157" s="219" t="s">
        <v>195</v>
      </c>
      <c r="D157" s="219" t="s">
        <v>130</v>
      </c>
      <c r="E157" s="220" t="s">
        <v>196</v>
      </c>
      <c r="F157" s="221" t="s">
        <v>197</v>
      </c>
      <c r="G157" s="222" t="s">
        <v>186</v>
      </c>
      <c r="H157" s="223">
        <v>0.64400000000000002</v>
      </c>
      <c r="I157" s="224"/>
      <c r="J157" s="225">
        <f>ROUND(I157*H157,2)</f>
        <v>0</v>
      </c>
      <c r="K157" s="221" t="s">
        <v>134</v>
      </c>
      <c r="L157" s="45"/>
      <c r="M157" s="226" t="s">
        <v>1</v>
      </c>
      <c r="N157" s="227" t="s">
        <v>44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135</v>
      </c>
      <c r="AT157" s="230" t="s">
        <v>130</v>
      </c>
      <c r="AU157" s="230" t="s">
        <v>89</v>
      </c>
      <c r="AY157" s="18" t="s">
        <v>128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87</v>
      </c>
      <c r="BK157" s="231">
        <f>ROUND(I157*H157,2)</f>
        <v>0</v>
      </c>
      <c r="BL157" s="18" t="s">
        <v>135</v>
      </c>
      <c r="BM157" s="230" t="s">
        <v>198</v>
      </c>
    </row>
    <row r="158" s="13" customFormat="1">
      <c r="A158" s="13"/>
      <c r="B158" s="232"/>
      <c r="C158" s="233"/>
      <c r="D158" s="234" t="s">
        <v>137</v>
      </c>
      <c r="E158" s="235" t="s">
        <v>1</v>
      </c>
      <c r="F158" s="236" t="s">
        <v>199</v>
      </c>
      <c r="G158" s="233"/>
      <c r="H158" s="237">
        <v>0.64400000000000002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137</v>
      </c>
      <c r="AU158" s="243" t="s">
        <v>89</v>
      </c>
      <c r="AV158" s="13" t="s">
        <v>89</v>
      </c>
      <c r="AW158" s="13" t="s">
        <v>36</v>
      </c>
      <c r="AX158" s="13" t="s">
        <v>79</v>
      </c>
      <c r="AY158" s="243" t="s">
        <v>128</v>
      </c>
    </row>
    <row r="159" s="2" customFormat="1" ht="49.05" customHeight="1">
      <c r="A159" s="39"/>
      <c r="B159" s="40"/>
      <c r="C159" s="219" t="s">
        <v>200</v>
      </c>
      <c r="D159" s="219" t="s">
        <v>130</v>
      </c>
      <c r="E159" s="220" t="s">
        <v>201</v>
      </c>
      <c r="F159" s="221" t="s">
        <v>202</v>
      </c>
      <c r="G159" s="222" t="s">
        <v>186</v>
      </c>
      <c r="H159" s="223">
        <v>44.130000000000003</v>
      </c>
      <c r="I159" s="224"/>
      <c r="J159" s="225">
        <f>ROUND(I159*H159,2)</f>
        <v>0</v>
      </c>
      <c r="K159" s="221" t="s">
        <v>134</v>
      </c>
      <c r="L159" s="45"/>
      <c r="M159" s="226" t="s">
        <v>1</v>
      </c>
      <c r="N159" s="227" t="s">
        <v>44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135</v>
      </c>
      <c r="AT159" s="230" t="s">
        <v>130</v>
      </c>
      <c r="AU159" s="230" t="s">
        <v>89</v>
      </c>
      <c r="AY159" s="18" t="s">
        <v>128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87</v>
      </c>
      <c r="BK159" s="231">
        <f>ROUND(I159*H159,2)</f>
        <v>0</v>
      </c>
      <c r="BL159" s="18" t="s">
        <v>135</v>
      </c>
      <c r="BM159" s="230" t="s">
        <v>203</v>
      </c>
    </row>
    <row r="160" s="14" customFormat="1">
      <c r="A160" s="14"/>
      <c r="B160" s="244"/>
      <c r="C160" s="245"/>
      <c r="D160" s="234" t="s">
        <v>137</v>
      </c>
      <c r="E160" s="246" t="s">
        <v>1</v>
      </c>
      <c r="F160" s="247" t="s">
        <v>204</v>
      </c>
      <c r="G160" s="245"/>
      <c r="H160" s="246" t="s">
        <v>1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137</v>
      </c>
      <c r="AU160" s="253" t="s">
        <v>89</v>
      </c>
      <c r="AV160" s="14" t="s">
        <v>87</v>
      </c>
      <c r="AW160" s="14" t="s">
        <v>36</v>
      </c>
      <c r="AX160" s="14" t="s">
        <v>79</v>
      </c>
      <c r="AY160" s="253" t="s">
        <v>128</v>
      </c>
    </row>
    <row r="161" s="13" customFormat="1">
      <c r="A161" s="13"/>
      <c r="B161" s="232"/>
      <c r="C161" s="233"/>
      <c r="D161" s="234" t="s">
        <v>137</v>
      </c>
      <c r="E161" s="235" t="s">
        <v>1</v>
      </c>
      <c r="F161" s="236" t="s">
        <v>205</v>
      </c>
      <c r="G161" s="233"/>
      <c r="H161" s="237">
        <v>44.130000000000003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137</v>
      </c>
      <c r="AU161" s="243" t="s">
        <v>89</v>
      </c>
      <c r="AV161" s="13" t="s">
        <v>89</v>
      </c>
      <c r="AW161" s="13" t="s">
        <v>36</v>
      </c>
      <c r="AX161" s="13" t="s">
        <v>79</v>
      </c>
      <c r="AY161" s="243" t="s">
        <v>128</v>
      </c>
    </row>
    <row r="162" s="2" customFormat="1" ht="37.8" customHeight="1">
      <c r="A162" s="39"/>
      <c r="B162" s="40"/>
      <c r="C162" s="219" t="s">
        <v>8</v>
      </c>
      <c r="D162" s="219" t="s">
        <v>130</v>
      </c>
      <c r="E162" s="220" t="s">
        <v>206</v>
      </c>
      <c r="F162" s="221" t="s">
        <v>207</v>
      </c>
      <c r="G162" s="222" t="s">
        <v>133</v>
      </c>
      <c r="H162" s="223">
        <v>260.76100000000002</v>
      </c>
      <c r="I162" s="224"/>
      <c r="J162" s="225">
        <f>ROUND(I162*H162,2)</f>
        <v>0</v>
      </c>
      <c r="K162" s="221" t="s">
        <v>134</v>
      </c>
      <c r="L162" s="45"/>
      <c r="M162" s="226" t="s">
        <v>1</v>
      </c>
      <c r="N162" s="227" t="s">
        <v>44</v>
      </c>
      <c r="O162" s="92"/>
      <c r="P162" s="228">
        <f>O162*H162</f>
        <v>0</v>
      </c>
      <c r="Q162" s="228">
        <v>0.00084999999999999995</v>
      </c>
      <c r="R162" s="228">
        <f>Q162*H162</f>
        <v>0.22164685000000001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135</v>
      </c>
      <c r="AT162" s="230" t="s">
        <v>130</v>
      </c>
      <c r="AU162" s="230" t="s">
        <v>89</v>
      </c>
      <c r="AY162" s="18" t="s">
        <v>128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87</v>
      </c>
      <c r="BK162" s="231">
        <f>ROUND(I162*H162,2)</f>
        <v>0</v>
      </c>
      <c r="BL162" s="18" t="s">
        <v>135</v>
      </c>
      <c r="BM162" s="230" t="s">
        <v>208</v>
      </c>
    </row>
    <row r="163" s="14" customFormat="1">
      <c r="A163" s="14"/>
      <c r="B163" s="244"/>
      <c r="C163" s="245"/>
      <c r="D163" s="234" t="s">
        <v>137</v>
      </c>
      <c r="E163" s="246" t="s">
        <v>1</v>
      </c>
      <c r="F163" s="247" t="s">
        <v>209</v>
      </c>
      <c r="G163" s="245"/>
      <c r="H163" s="246" t="s">
        <v>1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137</v>
      </c>
      <c r="AU163" s="253" t="s">
        <v>89</v>
      </c>
      <c r="AV163" s="14" t="s">
        <v>87</v>
      </c>
      <c r="AW163" s="14" t="s">
        <v>36</v>
      </c>
      <c r="AX163" s="14" t="s">
        <v>79</v>
      </c>
      <c r="AY163" s="253" t="s">
        <v>128</v>
      </c>
    </row>
    <row r="164" s="13" customFormat="1">
      <c r="A164" s="13"/>
      <c r="B164" s="232"/>
      <c r="C164" s="233"/>
      <c r="D164" s="234" t="s">
        <v>137</v>
      </c>
      <c r="E164" s="235" t="s">
        <v>1</v>
      </c>
      <c r="F164" s="236" t="s">
        <v>210</v>
      </c>
      <c r="G164" s="233"/>
      <c r="H164" s="237">
        <v>18.260000000000002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137</v>
      </c>
      <c r="AU164" s="243" t="s">
        <v>89</v>
      </c>
      <c r="AV164" s="13" t="s">
        <v>89</v>
      </c>
      <c r="AW164" s="13" t="s">
        <v>36</v>
      </c>
      <c r="AX164" s="13" t="s">
        <v>79</v>
      </c>
      <c r="AY164" s="243" t="s">
        <v>128</v>
      </c>
    </row>
    <row r="165" s="13" customFormat="1">
      <c r="A165" s="13"/>
      <c r="B165" s="232"/>
      <c r="C165" s="233"/>
      <c r="D165" s="234" t="s">
        <v>137</v>
      </c>
      <c r="E165" s="235" t="s">
        <v>1</v>
      </c>
      <c r="F165" s="236" t="s">
        <v>211</v>
      </c>
      <c r="G165" s="233"/>
      <c r="H165" s="237">
        <v>118.014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137</v>
      </c>
      <c r="AU165" s="243" t="s">
        <v>89</v>
      </c>
      <c r="AV165" s="13" t="s">
        <v>89</v>
      </c>
      <c r="AW165" s="13" t="s">
        <v>36</v>
      </c>
      <c r="AX165" s="13" t="s">
        <v>79</v>
      </c>
      <c r="AY165" s="243" t="s">
        <v>128</v>
      </c>
    </row>
    <row r="166" s="14" customFormat="1">
      <c r="A166" s="14"/>
      <c r="B166" s="244"/>
      <c r="C166" s="245"/>
      <c r="D166" s="234" t="s">
        <v>137</v>
      </c>
      <c r="E166" s="246" t="s">
        <v>1</v>
      </c>
      <c r="F166" s="247" t="s">
        <v>212</v>
      </c>
      <c r="G166" s="245"/>
      <c r="H166" s="246" t="s">
        <v>1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137</v>
      </c>
      <c r="AU166" s="253" t="s">
        <v>89</v>
      </c>
      <c r="AV166" s="14" t="s">
        <v>87</v>
      </c>
      <c r="AW166" s="14" t="s">
        <v>36</v>
      </c>
      <c r="AX166" s="14" t="s">
        <v>79</v>
      </c>
      <c r="AY166" s="253" t="s">
        <v>128</v>
      </c>
    </row>
    <row r="167" s="13" customFormat="1">
      <c r="A167" s="13"/>
      <c r="B167" s="232"/>
      <c r="C167" s="233"/>
      <c r="D167" s="234" t="s">
        <v>137</v>
      </c>
      <c r="E167" s="235" t="s">
        <v>1</v>
      </c>
      <c r="F167" s="236" t="s">
        <v>213</v>
      </c>
      <c r="G167" s="233"/>
      <c r="H167" s="237">
        <v>2.1440000000000001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137</v>
      </c>
      <c r="AU167" s="243" t="s">
        <v>89</v>
      </c>
      <c r="AV167" s="13" t="s">
        <v>89</v>
      </c>
      <c r="AW167" s="13" t="s">
        <v>36</v>
      </c>
      <c r="AX167" s="13" t="s">
        <v>79</v>
      </c>
      <c r="AY167" s="243" t="s">
        <v>128</v>
      </c>
    </row>
    <row r="168" s="14" customFormat="1">
      <c r="A168" s="14"/>
      <c r="B168" s="244"/>
      <c r="C168" s="245"/>
      <c r="D168" s="234" t="s">
        <v>137</v>
      </c>
      <c r="E168" s="246" t="s">
        <v>1</v>
      </c>
      <c r="F168" s="247" t="s">
        <v>214</v>
      </c>
      <c r="G168" s="245"/>
      <c r="H168" s="246" t="s">
        <v>1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137</v>
      </c>
      <c r="AU168" s="253" t="s">
        <v>89</v>
      </c>
      <c r="AV168" s="14" t="s">
        <v>87</v>
      </c>
      <c r="AW168" s="14" t="s">
        <v>36</v>
      </c>
      <c r="AX168" s="14" t="s">
        <v>79</v>
      </c>
      <c r="AY168" s="253" t="s">
        <v>128</v>
      </c>
    </row>
    <row r="169" s="13" customFormat="1">
      <c r="A169" s="13"/>
      <c r="B169" s="232"/>
      <c r="C169" s="233"/>
      <c r="D169" s="234" t="s">
        <v>137</v>
      </c>
      <c r="E169" s="235" t="s">
        <v>1</v>
      </c>
      <c r="F169" s="236" t="s">
        <v>215</v>
      </c>
      <c r="G169" s="233"/>
      <c r="H169" s="237">
        <v>38.546999999999997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137</v>
      </c>
      <c r="AU169" s="243" t="s">
        <v>89</v>
      </c>
      <c r="AV169" s="13" t="s">
        <v>89</v>
      </c>
      <c r="AW169" s="13" t="s">
        <v>36</v>
      </c>
      <c r="AX169" s="13" t="s">
        <v>79</v>
      </c>
      <c r="AY169" s="243" t="s">
        <v>128</v>
      </c>
    </row>
    <row r="170" s="14" customFormat="1">
      <c r="A170" s="14"/>
      <c r="B170" s="244"/>
      <c r="C170" s="245"/>
      <c r="D170" s="234" t="s">
        <v>137</v>
      </c>
      <c r="E170" s="246" t="s">
        <v>1</v>
      </c>
      <c r="F170" s="247" t="s">
        <v>216</v>
      </c>
      <c r="G170" s="245"/>
      <c r="H170" s="246" t="s">
        <v>1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137</v>
      </c>
      <c r="AU170" s="253" t="s">
        <v>89</v>
      </c>
      <c r="AV170" s="14" t="s">
        <v>87</v>
      </c>
      <c r="AW170" s="14" t="s">
        <v>36</v>
      </c>
      <c r="AX170" s="14" t="s">
        <v>79</v>
      </c>
      <c r="AY170" s="253" t="s">
        <v>128</v>
      </c>
    </row>
    <row r="171" s="13" customFormat="1">
      <c r="A171" s="13"/>
      <c r="B171" s="232"/>
      <c r="C171" s="233"/>
      <c r="D171" s="234" t="s">
        <v>137</v>
      </c>
      <c r="E171" s="235" t="s">
        <v>1</v>
      </c>
      <c r="F171" s="236" t="s">
        <v>217</v>
      </c>
      <c r="G171" s="233"/>
      <c r="H171" s="237">
        <v>52.945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137</v>
      </c>
      <c r="AU171" s="243" t="s">
        <v>89</v>
      </c>
      <c r="AV171" s="13" t="s">
        <v>89</v>
      </c>
      <c r="AW171" s="13" t="s">
        <v>36</v>
      </c>
      <c r="AX171" s="13" t="s">
        <v>79</v>
      </c>
      <c r="AY171" s="243" t="s">
        <v>128</v>
      </c>
    </row>
    <row r="172" s="14" customFormat="1">
      <c r="A172" s="14"/>
      <c r="B172" s="244"/>
      <c r="C172" s="245"/>
      <c r="D172" s="234" t="s">
        <v>137</v>
      </c>
      <c r="E172" s="246" t="s">
        <v>1</v>
      </c>
      <c r="F172" s="247" t="s">
        <v>212</v>
      </c>
      <c r="G172" s="245"/>
      <c r="H172" s="246" t="s">
        <v>1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137</v>
      </c>
      <c r="AU172" s="253" t="s">
        <v>89</v>
      </c>
      <c r="AV172" s="14" t="s">
        <v>87</v>
      </c>
      <c r="AW172" s="14" t="s">
        <v>36</v>
      </c>
      <c r="AX172" s="14" t="s">
        <v>79</v>
      </c>
      <c r="AY172" s="253" t="s">
        <v>128</v>
      </c>
    </row>
    <row r="173" s="13" customFormat="1">
      <c r="A173" s="13"/>
      <c r="B173" s="232"/>
      <c r="C173" s="233"/>
      <c r="D173" s="234" t="s">
        <v>137</v>
      </c>
      <c r="E173" s="235" t="s">
        <v>1</v>
      </c>
      <c r="F173" s="236" t="s">
        <v>218</v>
      </c>
      <c r="G173" s="233"/>
      <c r="H173" s="237">
        <v>1.776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137</v>
      </c>
      <c r="AU173" s="243" t="s">
        <v>89</v>
      </c>
      <c r="AV173" s="13" t="s">
        <v>89</v>
      </c>
      <c r="AW173" s="13" t="s">
        <v>36</v>
      </c>
      <c r="AX173" s="13" t="s">
        <v>79</v>
      </c>
      <c r="AY173" s="243" t="s">
        <v>128</v>
      </c>
    </row>
    <row r="174" s="14" customFormat="1">
      <c r="A174" s="14"/>
      <c r="B174" s="244"/>
      <c r="C174" s="245"/>
      <c r="D174" s="234" t="s">
        <v>137</v>
      </c>
      <c r="E174" s="246" t="s">
        <v>1</v>
      </c>
      <c r="F174" s="247" t="s">
        <v>219</v>
      </c>
      <c r="G174" s="245"/>
      <c r="H174" s="246" t="s">
        <v>1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137</v>
      </c>
      <c r="AU174" s="253" t="s">
        <v>89</v>
      </c>
      <c r="AV174" s="14" t="s">
        <v>87</v>
      </c>
      <c r="AW174" s="14" t="s">
        <v>36</v>
      </c>
      <c r="AX174" s="14" t="s">
        <v>79</v>
      </c>
      <c r="AY174" s="253" t="s">
        <v>128</v>
      </c>
    </row>
    <row r="175" s="13" customFormat="1">
      <c r="A175" s="13"/>
      <c r="B175" s="232"/>
      <c r="C175" s="233"/>
      <c r="D175" s="234" t="s">
        <v>137</v>
      </c>
      <c r="E175" s="235" t="s">
        <v>1</v>
      </c>
      <c r="F175" s="236" t="s">
        <v>220</v>
      </c>
      <c r="G175" s="233"/>
      <c r="H175" s="237">
        <v>26.106999999999999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137</v>
      </c>
      <c r="AU175" s="243" t="s">
        <v>89</v>
      </c>
      <c r="AV175" s="13" t="s">
        <v>89</v>
      </c>
      <c r="AW175" s="13" t="s">
        <v>36</v>
      </c>
      <c r="AX175" s="13" t="s">
        <v>79</v>
      </c>
      <c r="AY175" s="243" t="s">
        <v>128</v>
      </c>
    </row>
    <row r="176" s="14" customFormat="1">
      <c r="A176" s="14"/>
      <c r="B176" s="244"/>
      <c r="C176" s="245"/>
      <c r="D176" s="234" t="s">
        <v>137</v>
      </c>
      <c r="E176" s="246" t="s">
        <v>1</v>
      </c>
      <c r="F176" s="247" t="s">
        <v>212</v>
      </c>
      <c r="G176" s="245"/>
      <c r="H176" s="246" t="s">
        <v>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137</v>
      </c>
      <c r="AU176" s="253" t="s">
        <v>89</v>
      </c>
      <c r="AV176" s="14" t="s">
        <v>87</v>
      </c>
      <c r="AW176" s="14" t="s">
        <v>36</v>
      </c>
      <c r="AX176" s="14" t="s">
        <v>79</v>
      </c>
      <c r="AY176" s="253" t="s">
        <v>128</v>
      </c>
    </row>
    <row r="177" s="13" customFormat="1">
      <c r="A177" s="13"/>
      <c r="B177" s="232"/>
      <c r="C177" s="233"/>
      <c r="D177" s="234" t="s">
        <v>137</v>
      </c>
      <c r="E177" s="235" t="s">
        <v>1</v>
      </c>
      <c r="F177" s="236" t="s">
        <v>221</v>
      </c>
      <c r="G177" s="233"/>
      <c r="H177" s="237">
        <v>2.968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137</v>
      </c>
      <c r="AU177" s="243" t="s">
        <v>89</v>
      </c>
      <c r="AV177" s="13" t="s">
        <v>89</v>
      </c>
      <c r="AW177" s="13" t="s">
        <v>36</v>
      </c>
      <c r="AX177" s="13" t="s">
        <v>79</v>
      </c>
      <c r="AY177" s="243" t="s">
        <v>128</v>
      </c>
    </row>
    <row r="178" s="15" customFormat="1">
      <c r="A178" s="15"/>
      <c r="B178" s="254"/>
      <c r="C178" s="255"/>
      <c r="D178" s="234" t="s">
        <v>137</v>
      </c>
      <c r="E178" s="256" t="s">
        <v>1</v>
      </c>
      <c r="F178" s="257" t="s">
        <v>222</v>
      </c>
      <c r="G178" s="255"/>
      <c r="H178" s="258">
        <v>260.76100000000002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137</v>
      </c>
      <c r="AU178" s="264" t="s">
        <v>89</v>
      </c>
      <c r="AV178" s="15" t="s">
        <v>135</v>
      </c>
      <c r="AW178" s="15" t="s">
        <v>36</v>
      </c>
      <c r="AX178" s="15" t="s">
        <v>87</v>
      </c>
      <c r="AY178" s="264" t="s">
        <v>128</v>
      </c>
    </row>
    <row r="179" s="2" customFormat="1" ht="44.25" customHeight="1">
      <c r="A179" s="39"/>
      <c r="B179" s="40"/>
      <c r="C179" s="219" t="s">
        <v>223</v>
      </c>
      <c r="D179" s="219" t="s">
        <v>130</v>
      </c>
      <c r="E179" s="220" t="s">
        <v>224</v>
      </c>
      <c r="F179" s="221" t="s">
        <v>225</v>
      </c>
      <c r="G179" s="222" t="s">
        <v>133</v>
      </c>
      <c r="H179" s="223">
        <v>260.76100000000002</v>
      </c>
      <c r="I179" s="224"/>
      <c r="J179" s="225">
        <f>ROUND(I179*H179,2)</f>
        <v>0</v>
      </c>
      <c r="K179" s="221" t="s">
        <v>134</v>
      </c>
      <c r="L179" s="45"/>
      <c r="M179" s="226" t="s">
        <v>1</v>
      </c>
      <c r="N179" s="227" t="s">
        <v>44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135</v>
      </c>
      <c r="AT179" s="230" t="s">
        <v>130</v>
      </c>
      <c r="AU179" s="230" t="s">
        <v>89</v>
      </c>
      <c r="AY179" s="18" t="s">
        <v>128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87</v>
      </c>
      <c r="BK179" s="231">
        <f>ROUND(I179*H179,2)</f>
        <v>0</v>
      </c>
      <c r="BL179" s="18" t="s">
        <v>135</v>
      </c>
      <c r="BM179" s="230" t="s">
        <v>226</v>
      </c>
    </row>
    <row r="180" s="2" customFormat="1" ht="62.7" customHeight="1">
      <c r="A180" s="39"/>
      <c r="B180" s="40"/>
      <c r="C180" s="219" t="s">
        <v>227</v>
      </c>
      <c r="D180" s="219" t="s">
        <v>130</v>
      </c>
      <c r="E180" s="220" t="s">
        <v>228</v>
      </c>
      <c r="F180" s="221" t="s">
        <v>229</v>
      </c>
      <c r="G180" s="222" t="s">
        <v>186</v>
      </c>
      <c r="H180" s="223">
        <v>97.917000000000002</v>
      </c>
      <c r="I180" s="224"/>
      <c r="J180" s="225">
        <f>ROUND(I180*H180,2)</f>
        <v>0</v>
      </c>
      <c r="K180" s="221" t="s">
        <v>134</v>
      </c>
      <c r="L180" s="45"/>
      <c r="M180" s="226" t="s">
        <v>1</v>
      </c>
      <c r="N180" s="227" t="s">
        <v>44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135</v>
      </c>
      <c r="AT180" s="230" t="s">
        <v>130</v>
      </c>
      <c r="AU180" s="230" t="s">
        <v>89</v>
      </c>
      <c r="AY180" s="18" t="s">
        <v>128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87</v>
      </c>
      <c r="BK180" s="231">
        <f>ROUND(I180*H180,2)</f>
        <v>0</v>
      </c>
      <c r="BL180" s="18" t="s">
        <v>135</v>
      </c>
      <c r="BM180" s="230" t="s">
        <v>230</v>
      </c>
    </row>
    <row r="181" s="13" customFormat="1">
      <c r="A181" s="13"/>
      <c r="B181" s="232"/>
      <c r="C181" s="233"/>
      <c r="D181" s="234" t="s">
        <v>137</v>
      </c>
      <c r="E181" s="235" t="s">
        <v>1</v>
      </c>
      <c r="F181" s="236" t="s">
        <v>231</v>
      </c>
      <c r="G181" s="233"/>
      <c r="H181" s="237">
        <v>97.917000000000002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137</v>
      </c>
      <c r="AU181" s="243" t="s">
        <v>89</v>
      </c>
      <c r="AV181" s="13" t="s">
        <v>89</v>
      </c>
      <c r="AW181" s="13" t="s">
        <v>36</v>
      </c>
      <c r="AX181" s="13" t="s">
        <v>79</v>
      </c>
      <c r="AY181" s="243" t="s">
        <v>128</v>
      </c>
    </row>
    <row r="182" s="2" customFormat="1" ht="62.7" customHeight="1">
      <c r="A182" s="39"/>
      <c r="B182" s="40"/>
      <c r="C182" s="219" t="s">
        <v>232</v>
      </c>
      <c r="D182" s="219" t="s">
        <v>130</v>
      </c>
      <c r="E182" s="220" t="s">
        <v>233</v>
      </c>
      <c r="F182" s="221" t="s">
        <v>234</v>
      </c>
      <c r="G182" s="222" t="s">
        <v>186</v>
      </c>
      <c r="H182" s="223">
        <v>83.153000000000006</v>
      </c>
      <c r="I182" s="224"/>
      <c r="J182" s="225">
        <f>ROUND(I182*H182,2)</f>
        <v>0</v>
      </c>
      <c r="K182" s="221" t="s">
        <v>134</v>
      </c>
      <c r="L182" s="45"/>
      <c r="M182" s="226" t="s">
        <v>1</v>
      </c>
      <c r="N182" s="227" t="s">
        <v>44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135</v>
      </c>
      <c r="AT182" s="230" t="s">
        <v>130</v>
      </c>
      <c r="AU182" s="230" t="s">
        <v>89</v>
      </c>
      <c r="AY182" s="18" t="s">
        <v>128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87</v>
      </c>
      <c r="BK182" s="231">
        <f>ROUND(I182*H182,2)</f>
        <v>0</v>
      </c>
      <c r="BL182" s="18" t="s">
        <v>135</v>
      </c>
      <c r="BM182" s="230" t="s">
        <v>235</v>
      </c>
    </row>
    <row r="183" s="2" customFormat="1" ht="66.75" customHeight="1">
      <c r="A183" s="39"/>
      <c r="B183" s="40"/>
      <c r="C183" s="219" t="s">
        <v>236</v>
      </c>
      <c r="D183" s="219" t="s">
        <v>130</v>
      </c>
      <c r="E183" s="220" t="s">
        <v>237</v>
      </c>
      <c r="F183" s="221" t="s">
        <v>238</v>
      </c>
      <c r="G183" s="222" t="s">
        <v>186</v>
      </c>
      <c r="H183" s="223">
        <v>748.37699999999995</v>
      </c>
      <c r="I183" s="224"/>
      <c r="J183" s="225">
        <f>ROUND(I183*H183,2)</f>
        <v>0</v>
      </c>
      <c r="K183" s="221" t="s">
        <v>134</v>
      </c>
      <c r="L183" s="45"/>
      <c r="M183" s="226" t="s">
        <v>1</v>
      </c>
      <c r="N183" s="227" t="s">
        <v>44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135</v>
      </c>
      <c r="AT183" s="230" t="s">
        <v>130</v>
      </c>
      <c r="AU183" s="230" t="s">
        <v>89</v>
      </c>
      <c r="AY183" s="18" t="s">
        <v>128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87</v>
      </c>
      <c r="BK183" s="231">
        <f>ROUND(I183*H183,2)</f>
        <v>0</v>
      </c>
      <c r="BL183" s="18" t="s">
        <v>135</v>
      </c>
      <c r="BM183" s="230" t="s">
        <v>239</v>
      </c>
    </row>
    <row r="184" s="13" customFormat="1">
      <c r="A184" s="13"/>
      <c r="B184" s="232"/>
      <c r="C184" s="233"/>
      <c r="D184" s="234" t="s">
        <v>137</v>
      </c>
      <c r="E184" s="233"/>
      <c r="F184" s="236" t="s">
        <v>240</v>
      </c>
      <c r="G184" s="233"/>
      <c r="H184" s="237">
        <v>748.37699999999995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137</v>
      </c>
      <c r="AU184" s="243" t="s">
        <v>89</v>
      </c>
      <c r="AV184" s="13" t="s">
        <v>89</v>
      </c>
      <c r="AW184" s="13" t="s">
        <v>4</v>
      </c>
      <c r="AX184" s="13" t="s">
        <v>87</v>
      </c>
      <c r="AY184" s="243" t="s">
        <v>128</v>
      </c>
    </row>
    <row r="185" s="2" customFormat="1" ht="62.7" customHeight="1">
      <c r="A185" s="39"/>
      <c r="B185" s="40"/>
      <c r="C185" s="219" t="s">
        <v>241</v>
      </c>
      <c r="D185" s="219" t="s">
        <v>130</v>
      </c>
      <c r="E185" s="220" t="s">
        <v>242</v>
      </c>
      <c r="F185" s="221" t="s">
        <v>243</v>
      </c>
      <c r="G185" s="222" t="s">
        <v>186</v>
      </c>
      <c r="H185" s="223">
        <v>44.774000000000001</v>
      </c>
      <c r="I185" s="224"/>
      <c r="J185" s="225">
        <f>ROUND(I185*H185,2)</f>
        <v>0</v>
      </c>
      <c r="K185" s="221" t="s">
        <v>134</v>
      </c>
      <c r="L185" s="45"/>
      <c r="M185" s="226" t="s">
        <v>1</v>
      </c>
      <c r="N185" s="227" t="s">
        <v>44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135</v>
      </c>
      <c r="AT185" s="230" t="s">
        <v>130</v>
      </c>
      <c r="AU185" s="230" t="s">
        <v>89</v>
      </c>
      <c r="AY185" s="18" t="s">
        <v>128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87</v>
      </c>
      <c r="BK185" s="231">
        <f>ROUND(I185*H185,2)</f>
        <v>0</v>
      </c>
      <c r="BL185" s="18" t="s">
        <v>135</v>
      </c>
      <c r="BM185" s="230" t="s">
        <v>244</v>
      </c>
    </row>
    <row r="186" s="2" customFormat="1" ht="66.75" customHeight="1">
      <c r="A186" s="39"/>
      <c r="B186" s="40"/>
      <c r="C186" s="219" t="s">
        <v>7</v>
      </c>
      <c r="D186" s="219" t="s">
        <v>130</v>
      </c>
      <c r="E186" s="220" t="s">
        <v>245</v>
      </c>
      <c r="F186" s="221" t="s">
        <v>246</v>
      </c>
      <c r="G186" s="222" t="s">
        <v>186</v>
      </c>
      <c r="H186" s="223">
        <v>402.96600000000001</v>
      </c>
      <c r="I186" s="224"/>
      <c r="J186" s="225">
        <f>ROUND(I186*H186,2)</f>
        <v>0</v>
      </c>
      <c r="K186" s="221" t="s">
        <v>134</v>
      </c>
      <c r="L186" s="45"/>
      <c r="M186" s="226" t="s">
        <v>1</v>
      </c>
      <c r="N186" s="227" t="s">
        <v>44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135</v>
      </c>
      <c r="AT186" s="230" t="s">
        <v>130</v>
      </c>
      <c r="AU186" s="230" t="s">
        <v>89</v>
      </c>
      <c r="AY186" s="18" t="s">
        <v>128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87</v>
      </c>
      <c r="BK186" s="231">
        <f>ROUND(I186*H186,2)</f>
        <v>0</v>
      </c>
      <c r="BL186" s="18" t="s">
        <v>135</v>
      </c>
      <c r="BM186" s="230" t="s">
        <v>247</v>
      </c>
    </row>
    <row r="187" s="13" customFormat="1">
      <c r="A187" s="13"/>
      <c r="B187" s="232"/>
      <c r="C187" s="233"/>
      <c r="D187" s="234" t="s">
        <v>137</v>
      </c>
      <c r="E187" s="233"/>
      <c r="F187" s="236" t="s">
        <v>248</v>
      </c>
      <c r="G187" s="233"/>
      <c r="H187" s="237">
        <v>402.96600000000001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137</v>
      </c>
      <c r="AU187" s="243" t="s">
        <v>89</v>
      </c>
      <c r="AV187" s="13" t="s">
        <v>89</v>
      </c>
      <c r="AW187" s="13" t="s">
        <v>4</v>
      </c>
      <c r="AX187" s="13" t="s">
        <v>87</v>
      </c>
      <c r="AY187" s="243" t="s">
        <v>128</v>
      </c>
    </row>
    <row r="188" s="2" customFormat="1" ht="21.75" customHeight="1">
      <c r="A188" s="39"/>
      <c r="B188" s="40"/>
      <c r="C188" s="219" t="s">
        <v>249</v>
      </c>
      <c r="D188" s="219" t="s">
        <v>130</v>
      </c>
      <c r="E188" s="220" t="s">
        <v>250</v>
      </c>
      <c r="F188" s="221" t="s">
        <v>251</v>
      </c>
      <c r="G188" s="222" t="s">
        <v>252</v>
      </c>
      <c r="H188" s="223">
        <v>149.547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44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135</v>
      </c>
      <c r="AT188" s="230" t="s">
        <v>130</v>
      </c>
      <c r="AU188" s="230" t="s">
        <v>89</v>
      </c>
      <c r="AY188" s="18" t="s">
        <v>128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87</v>
      </c>
      <c r="BK188" s="231">
        <f>ROUND(I188*H188,2)</f>
        <v>0</v>
      </c>
      <c r="BL188" s="18" t="s">
        <v>135</v>
      </c>
      <c r="BM188" s="230" t="s">
        <v>253</v>
      </c>
    </row>
    <row r="189" s="13" customFormat="1">
      <c r="A189" s="13"/>
      <c r="B189" s="232"/>
      <c r="C189" s="233"/>
      <c r="D189" s="234" t="s">
        <v>137</v>
      </c>
      <c r="E189" s="235" t="s">
        <v>1</v>
      </c>
      <c r="F189" s="236" t="s">
        <v>254</v>
      </c>
      <c r="G189" s="233"/>
      <c r="H189" s="237">
        <v>149.547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137</v>
      </c>
      <c r="AU189" s="243" t="s">
        <v>89</v>
      </c>
      <c r="AV189" s="13" t="s">
        <v>89</v>
      </c>
      <c r="AW189" s="13" t="s">
        <v>36</v>
      </c>
      <c r="AX189" s="13" t="s">
        <v>79</v>
      </c>
      <c r="AY189" s="243" t="s">
        <v>128</v>
      </c>
    </row>
    <row r="190" s="2" customFormat="1" ht="21.75" customHeight="1">
      <c r="A190" s="39"/>
      <c r="B190" s="40"/>
      <c r="C190" s="219" t="s">
        <v>255</v>
      </c>
      <c r="D190" s="219" t="s">
        <v>130</v>
      </c>
      <c r="E190" s="220" t="s">
        <v>256</v>
      </c>
      <c r="F190" s="221" t="s">
        <v>257</v>
      </c>
      <c r="G190" s="222" t="s">
        <v>252</v>
      </c>
      <c r="H190" s="223">
        <v>64.090999999999994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44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135</v>
      </c>
      <c r="AT190" s="230" t="s">
        <v>130</v>
      </c>
      <c r="AU190" s="230" t="s">
        <v>89</v>
      </c>
      <c r="AY190" s="18" t="s">
        <v>128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87</v>
      </c>
      <c r="BK190" s="231">
        <f>ROUND(I190*H190,2)</f>
        <v>0</v>
      </c>
      <c r="BL190" s="18" t="s">
        <v>135</v>
      </c>
      <c r="BM190" s="230" t="s">
        <v>258</v>
      </c>
    </row>
    <row r="191" s="13" customFormat="1">
      <c r="A191" s="13"/>
      <c r="B191" s="232"/>
      <c r="C191" s="233"/>
      <c r="D191" s="234" t="s">
        <v>137</v>
      </c>
      <c r="E191" s="235" t="s">
        <v>1</v>
      </c>
      <c r="F191" s="236" t="s">
        <v>259</v>
      </c>
      <c r="G191" s="233"/>
      <c r="H191" s="237">
        <v>64.090999999999994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137</v>
      </c>
      <c r="AU191" s="243" t="s">
        <v>89</v>
      </c>
      <c r="AV191" s="13" t="s">
        <v>89</v>
      </c>
      <c r="AW191" s="13" t="s">
        <v>36</v>
      </c>
      <c r="AX191" s="13" t="s">
        <v>79</v>
      </c>
      <c r="AY191" s="243" t="s">
        <v>128</v>
      </c>
    </row>
    <row r="192" s="2" customFormat="1" ht="37.8" customHeight="1">
      <c r="A192" s="39"/>
      <c r="B192" s="40"/>
      <c r="C192" s="219" t="s">
        <v>260</v>
      </c>
      <c r="D192" s="219" t="s">
        <v>130</v>
      </c>
      <c r="E192" s="220" t="s">
        <v>261</v>
      </c>
      <c r="F192" s="221" t="s">
        <v>262</v>
      </c>
      <c r="G192" s="222" t="s">
        <v>186</v>
      </c>
      <c r="H192" s="223">
        <v>127.92700000000001</v>
      </c>
      <c r="I192" s="224"/>
      <c r="J192" s="225">
        <f>ROUND(I192*H192,2)</f>
        <v>0</v>
      </c>
      <c r="K192" s="221" t="s">
        <v>134</v>
      </c>
      <c r="L192" s="45"/>
      <c r="M192" s="226" t="s">
        <v>1</v>
      </c>
      <c r="N192" s="227" t="s">
        <v>44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135</v>
      </c>
      <c r="AT192" s="230" t="s">
        <v>130</v>
      </c>
      <c r="AU192" s="230" t="s">
        <v>89</v>
      </c>
      <c r="AY192" s="18" t="s">
        <v>128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87</v>
      </c>
      <c r="BK192" s="231">
        <f>ROUND(I192*H192,2)</f>
        <v>0</v>
      </c>
      <c r="BL192" s="18" t="s">
        <v>135</v>
      </c>
      <c r="BM192" s="230" t="s">
        <v>263</v>
      </c>
    </row>
    <row r="193" s="13" customFormat="1">
      <c r="A193" s="13"/>
      <c r="B193" s="232"/>
      <c r="C193" s="233"/>
      <c r="D193" s="234" t="s">
        <v>137</v>
      </c>
      <c r="E193" s="235" t="s">
        <v>1</v>
      </c>
      <c r="F193" s="236" t="s">
        <v>264</v>
      </c>
      <c r="G193" s="233"/>
      <c r="H193" s="237">
        <v>127.92700000000001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137</v>
      </c>
      <c r="AU193" s="243" t="s">
        <v>89</v>
      </c>
      <c r="AV193" s="13" t="s">
        <v>89</v>
      </c>
      <c r="AW193" s="13" t="s">
        <v>36</v>
      </c>
      <c r="AX193" s="13" t="s">
        <v>79</v>
      </c>
      <c r="AY193" s="243" t="s">
        <v>128</v>
      </c>
    </row>
    <row r="194" s="2" customFormat="1" ht="44.25" customHeight="1">
      <c r="A194" s="39"/>
      <c r="B194" s="40"/>
      <c r="C194" s="219" t="s">
        <v>265</v>
      </c>
      <c r="D194" s="219" t="s">
        <v>130</v>
      </c>
      <c r="E194" s="220" t="s">
        <v>266</v>
      </c>
      <c r="F194" s="221" t="s">
        <v>267</v>
      </c>
      <c r="G194" s="222" t="s">
        <v>186</v>
      </c>
      <c r="H194" s="223">
        <v>97.917000000000002</v>
      </c>
      <c r="I194" s="224"/>
      <c r="J194" s="225">
        <f>ROUND(I194*H194,2)</f>
        <v>0</v>
      </c>
      <c r="K194" s="221" t="s">
        <v>134</v>
      </c>
      <c r="L194" s="45"/>
      <c r="M194" s="226" t="s">
        <v>1</v>
      </c>
      <c r="N194" s="227" t="s">
        <v>44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135</v>
      </c>
      <c r="AT194" s="230" t="s">
        <v>130</v>
      </c>
      <c r="AU194" s="230" t="s">
        <v>89</v>
      </c>
      <c r="AY194" s="18" t="s">
        <v>128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87</v>
      </c>
      <c r="BK194" s="231">
        <f>ROUND(I194*H194,2)</f>
        <v>0</v>
      </c>
      <c r="BL194" s="18" t="s">
        <v>135</v>
      </c>
      <c r="BM194" s="230" t="s">
        <v>268</v>
      </c>
    </row>
    <row r="195" s="14" customFormat="1">
      <c r="A195" s="14"/>
      <c r="B195" s="244"/>
      <c r="C195" s="245"/>
      <c r="D195" s="234" t="s">
        <v>137</v>
      </c>
      <c r="E195" s="246" t="s">
        <v>1</v>
      </c>
      <c r="F195" s="247" t="s">
        <v>269</v>
      </c>
      <c r="G195" s="245"/>
      <c r="H195" s="246" t="s">
        <v>1</v>
      </c>
      <c r="I195" s="248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137</v>
      </c>
      <c r="AU195" s="253" t="s">
        <v>89</v>
      </c>
      <c r="AV195" s="14" t="s">
        <v>87</v>
      </c>
      <c r="AW195" s="14" t="s">
        <v>36</v>
      </c>
      <c r="AX195" s="14" t="s">
        <v>79</v>
      </c>
      <c r="AY195" s="253" t="s">
        <v>128</v>
      </c>
    </row>
    <row r="196" s="14" customFormat="1">
      <c r="A196" s="14"/>
      <c r="B196" s="244"/>
      <c r="C196" s="245"/>
      <c r="D196" s="234" t="s">
        <v>137</v>
      </c>
      <c r="E196" s="246" t="s">
        <v>1</v>
      </c>
      <c r="F196" s="247" t="s">
        <v>209</v>
      </c>
      <c r="G196" s="245"/>
      <c r="H196" s="246" t="s">
        <v>1</v>
      </c>
      <c r="I196" s="248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137</v>
      </c>
      <c r="AU196" s="253" t="s">
        <v>89</v>
      </c>
      <c r="AV196" s="14" t="s">
        <v>87</v>
      </c>
      <c r="AW196" s="14" t="s">
        <v>36</v>
      </c>
      <c r="AX196" s="14" t="s">
        <v>79</v>
      </c>
      <c r="AY196" s="253" t="s">
        <v>128</v>
      </c>
    </row>
    <row r="197" s="13" customFormat="1">
      <c r="A197" s="13"/>
      <c r="B197" s="232"/>
      <c r="C197" s="233"/>
      <c r="D197" s="234" t="s">
        <v>137</v>
      </c>
      <c r="E197" s="235" t="s">
        <v>1</v>
      </c>
      <c r="F197" s="236" t="s">
        <v>270</v>
      </c>
      <c r="G197" s="233"/>
      <c r="H197" s="237">
        <v>7.8650000000000002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137</v>
      </c>
      <c r="AU197" s="243" t="s">
        <v>89</v>
      </c>
      <c r="AV197" s="13" t="s">
        <v>89</v>
      </c>
      <c r="AW197" s="13" t="s">
        <v>36</v>
      </c>
      <c r="AX197" s="13" t="s">
        <v>79</v>
      </c>
      <c r="AY197" s="243" t="s">
        <v>128</v>
      </c>
    </row>
    <row r="198" s="13" customFormat="1">
      <c r="A198" s="13"/>
      <c r="B198" s="232"/>
      <c r="C198" s="233"/>
      <c r="D198" s="234" t="s">
        <v>137</v>
      </c>
      <c r="E198" s="235" t="s">
        <v>1</v>
      </c>
      <c r="F198" s="236" t="s">
        <v>271</v>
      </c>
      <c r="G198" s="233"/>
      <c r="H198" s="237">
        <v>50.322000000000003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137</v>
      </c>
      <c r="AU198" s="243" t="s">
        <v>89</v>
      </c>
      <c r="AV198" s="13" t="s">
        <v>89</v>
      </c>
      <c r="AW198" s="13" t="s">
        <v>36</v>
      </c>
      <c r="AX198" s="13" t="s">
        <v>79</v>
      </c>
      <c r="AY198" s="243" t="s">
        <v>128</v>
      </c>
    </row>
    <row r="199" s="14" customFormat="1">
      <c r="A199" s="14"/>
      <c r="B199" s="244"/>
      <c r="C199" s="245"/>
      <c r="D199" s="234" t="s">
        <v>137</v>
      </c>
      <c r="E199" s="246" t="s">
        <v>1</v>
      </c>
      <c r="F199" s="247" t="s">
        <v>212</v>
      </c>
      <c r="G199" s="245"/>
      <c r="H199" s="246" t="s">
        <v>1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137</v>
      </c>
      <c r="AU199" s="253" t="s">
        <v>89</v>
      </c>
      <c r="AV199" s="14" t="s">
        <v>87</v>
      </c>
      <c r="AW199" s="14" t="s">
        <v>36</v>
      </c>
      <c r="AX199" s="14" t="s">
        <v>79</v>
      </c>
      <c r="AY199" s="253" t="s">
        <v>128</v>
      </c>
    </row>
    <row r="200" s="13" customFormat="1">
      <c r="A200" s="13"/>
      <c r="B200" s="232"/>
      <c r="C200" s="233"/>
      <c r="D200" s="234" t="s">
        <v>137</v>
      </c>
      <c r="E200" s="235" t="s">
        <v>1</v>
      </c>
      <c r="F200" s="236" t="s">
        <v>272</v>
      </c>
      <c r="G200" s="233"/>
      <c r="H200" s="237">
        <v>2.1440000000000001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137</v>
      </c>
      <c r="AU200" s="243" t="s">
        <v>89</v>
      </c>
      <c r="AV200" s="13" t="s">
        <v>89</v>
      </c>
      <c r="AW200" s="13" t="s">
        <v>36</v>
      </c>
      <c r="AX200" s="13" t="s">
        <v>79</v>
      </c>
      <c r="AY200" s="243" t="s">
        <v>128</v>
      </c>
    </row>
    <row r="201" s="14" customFormat="1">
      <c r="A201" s="14"/>
      <c r="B201" s="244"/>
      <c r="C201" s="245"/>
      <c r="D201" s="234" t="s">
        <v>137</v>
      </c>
      <c r="E201" s="246" t="s">
        <v>1</v>
      </c>
      <c r="F201" s="247" t="s">
        <v>214</v>
      </c>
      <c r="G201" s="245"/>
      <c r="H201" s="246" t="s">
        <v>1</v>
      </c>
      <c r="I201" s="248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137</v>
      </c>
      <c r="AU201" s="253" t="s">
        <v>89</v>
      </c>
      <c r="AV201" s="14" t="s">
        <v>87</v>
      </c>
      <c r="AW201" s="14" t="s">
        <v>36</v>
      </c>
      <c r="AX201" s="14" t="s">
        <v>79</v>
      </c>
      <c r="AY201" s="253" t="s">
        <v>128</v>
      </c>
    </row>
    <row r="202" s="13" customFormat="1">
      <c r="A202" s="13"/>
      <c r="B202" s="232"/>
      <c r="C202" s="233"/>
      <c r="D202" s="234" t="s">
        <v>137</v>
      </c>
      <c r="E202" s="235" t="s">
        <v>1</v>
      </c>
      <c r="F202" s="236" t="s">
        <v>273</v>
      </c>
      <c r="G202" s="233"/>
      <c r="H202" s="237">
        <v>18.622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137</v>
      </c>
      <c r="AU202" s="243" t="s">
        <v>89</v>
      </c>
      <c r="AV202" s="13" t="s">
        <v>89</v>
      </c>
      <c r="AW202" s="13" t="s">
        <v>36</v>
      </c>
      <c r="AX202" s="13" t="s">
        <v>79</v>
      </c>
      <c r="AY202" s="243" t="s">
        <v>128</v>
      </c>
    </row>
    <row r="203" s="14" customFormat="1">
      <c r="A203" s="14"/>
      <c r="B203" s="244"/>
      <c r="C203" s="245"/>
      <c r="D203" s="234" t="s">
        <v>137</v>
      </c>
      <c r="E203" s="246" t="s">
        <v>1</v>
      </c>
      <c r="F203" s="247" t="s">
        <v>216</v>
      </c>
      <c r="G203" s="245"/>
      <c r="H203" s="246" t="s">
        <v>1</v>
      </c>
      <c r="I203" s="248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137</v>
      </c>
      <c r="AU203" s="253" t="s">
        <v>89</v>
      </c>
      <c r="AV203" s="14" t="s">
        <v>87</v>
      </c>
      <c r="AW203" s="14" t="s">
        <v>36</v>
      </c>
      <c r="AX203" s="14" t="s">
        <v>79</v>
      </c>
      <c r="AY203" s="253" t="s">
        <v>128</v>
      </c>
    </row>
    <row r="204" s="13" customFormat="1">
      <c r="A204" s="13"/>
      <c r="B204" s="232"/>
      <c r="C204" s="233"/>
      <c r="D204" s="234" t="s">
        <v>137</v>
      </c>
      <c r="E204" s="235" t="s">
        <v>1</v>
      </c>
      <c r="F204" s="236" t="s">
        <v>274</v>
      </c>
      <c r="G204" s="233"/>
      <c r="H204" s="237">
        <v>28.030999999999999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137</v>
      </c>
      <c r="AU204" s="243" t="s">
        <v>89</v>
      </c>
      <c r="AV204" s="13" t="s">
        <v>89</v>
      </c>
      <c r="AW204" s="13" t="s">
        <v>36</v>
      </c>
      <c r="AX204" s="13" t="s">
        <v>79</v>
      </c>
      <c r="AY204" s="243" t="s">
        <v>128</v>
      </c>
    </row>
    <row r="205" s="14" customFormat="1">
      <c r="A205" s="14"/>
      <c r="B205" s="244"/>
      <c r="C205" s="245"/>
      <c r="D205" s="234" t="s">
        <v>137</v>
      </c>
      <c r="E205" s="246" t="s">
        <v>1</v>
      </c>
      <c r="F205" s="247" t="s">
        <v>212</v>
      </c>
      <c r="G205" s="245"/>
      <c r="H205" s="246" t="s">
        <v>1</v>
      </c>
      <c r="I205" s="248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137</v>
      </c>
      <c r="AU205" s="253" t="s">
        <v>89</v>
      </c>
      <c r="AV205" s="14" t="s">
        <v>87</v>
      </c>
      <c r="AW205" s="14" t="s">
        <v>36</v>
      </c>
      <c r="AX205" s="14" t="s">
        <v>79</v>
      </c>
      <c r="AY205" s="253" t="s">
        <v>128</v>
      </c>
    </row>
    <row r="206" s="13" customFormat="1">
      <c r="A206" s="13"/>
      <c r="B206" s="232"/>
      <c r="C206" s="233"/>
      <c r="D206" s="234" t="s">
        <v>137</v>
      </c>
      <c r="E206" s="235" t="s">
        <v>1</v>
      </c>
      <c r="F206" s="236" t="s">
        <v>275</v>
      </c>
      <c r="G206" s="233"/>
      <c r="H206" s="237">
        <v>1.776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137</v>
      </c>
      <c r="AU206" s="243" t="s">
        <v>89</v>
      </c>
      <c r="AV206" s="13" t="s">
        <v>89</v>
      </c>
      <c r="AW206" s="13" t="s">
        <v>36</v>
      </c>
      <c r="AX206" s="13" t="s">
        <v>79</v>
      </c>
      <c r="AY206" s="243" t="s">
        <v>128</v>
      </c>
    </row>
    <row r="207" s="14" customFormat="1">
      <c r="A207" s="14"/>
      <c r="B207" s="244"/>
      <c r="C207" s="245"/>
      <c r="D207" s="234" t="s">
        <v>137</v>
      </c>
      <c r="E207" s="246" t="s">
        <v>1</v>
      </c>
      <c r="F207" s="247" t="s">
        <v>219</v>
      </c>
      <c r="G207" s="245"/>
      <c r="H207" s="246" t="s">
        <v>1</v>
      </c>
      <c r="I207" s="248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137</v>
      </c>
      <c r="AU207" s="253" t="s">
        <v>89</v>
      </c>
      <c r="AV207" s="14" t="s">
        <v>87</v>
      </c>
      <c r="AW207" s="14" t="s">
        <v>36</v>
      </c>
      <c r="AX207" s="14" t="s">
        <v>79</v>
      </c>
      <c r="AY207" s="253" t="s">
        <v>128</v>
      </c>
    </row>
    <row r="208" s="13" customFormat="1">
      <c r="A208" s="13"/>
      <c r="B208" s="232"/>
      <c r="C208" s="233"/>
      <c r="D208" s="234" t="s">
        <v>137</v>
      </c>
      <c r="E208" s="235" t="s">
        <v>1</v>
      </c>
      <c r="F208" s="236" t="s">
        <v>276</v>
      </c>
      <c r="G208" s="233"/>
      <c r="H208" s="237">
        <v>14.359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137</v>
      </c>
      <c r="AU208" s="243" t="s">
        <v>89</v>
      </c>
      <c r="AV208" s="13" t="s">
        <v>89</v>
      </c>
      <c r="AW208" s="13" t="s">
        <v>36</v>
      </c>
      <c r="AX208" s="13" t="s">
        <v>79</v>
      </c>
      <c r="AY208" s="243" t="s">
        <v>128</v>
      </c>
    </row>
    <row r="209" s="14" customFormat="1">
      <c r="A209" s="14"/>
      <c r="B209" s="244"/>
      <c r="C209" s="245"/>
      <c r="D209" s="234" t="s">
        <v>137</v>
      </c>
      <c r="E209" s="246" t="s">
        <v>1</v>
      </c>
      <c r="F209" s="247" t="s">
        <v>212</v>
      </c>
      <c r="G209" s="245"/>
      <c r="H209" s="246" t="s">
        <v>1</v>
      </c>
      <c r="I209" s="248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137</v>
      </c>
      <c r="AU209" s="253" t="s">
        <v>89</v>
      </c>
      <c r="AV209" s="14" t="s">
        <v>87</v>
      </c>
      <c r="AW209" s="14" t="s">
        <v>36</v>
      </c>
      <c r="AX209" s="14" t="s">
        <v>79</v>
      </c>
      <c r="AY209" s="253" t="s">
        <v>128</v>
      </c>
    </row>
    <row r="210" s="13" customFormat="1">
      <c r="A210" s="13"/>
      <c r="B210" s="232"/>
      <c r="C210" s="233"/>
      <c r="D210" s="234" t="s">
        <v>137</v>
      </c>
      <c r="E210" s="235" t="s">
        <v>1</v>
      </c>
      <c r="F210" s="236" t="s">
        <v>277</v>
      </c>
      <c r="G210" s="233"/>
      <c r="H210" s="237">
        <v>2.968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137</v>
      </c>
      <c r="AU210" s="243" t="s">
        <v>89</v>
      </c>
      <c r="AV210" s="13" t="s">
        <v>89</v>
      </c>
      <c r="AW210" s="13" t="s">
        <v>36</v>
      </c>
      <c r="AX210" s="13" t="s">
        <v>79</v>
      </c>
      <c r="AY210" s="243" t="s">
        <v>128</v>
      </c>
    </row>
    <row r="211" s="16" customFormat="1">
      <c r="A211" s="16"/>
      <c r="B211" s="265"/>
      <c r="C211" s="266"/>
      <c r="D211" s="234" t="s">
        <v>137</v>
      </c>
      <c r="E211" s="267" t="s">
        <v>1</v>
      </c>
      <c r="F211" s="268" t="s">
        <v>278</v>
      </c>
      <c r="G211" s="266"/>
      <c r="H211" s="269">
        <v>126.087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137</v>
      </c>
      <c r="AU211" s="275" t="s">
        <v>89</v>
      </c>
      <c r="AV211" s="16" t="s">
        <v>144</v>
      </c>
      <c r="AW211" s="16" t="s">
        <v>36</v>
      </c>
      <c r="AX211" s="16" t="s">
        <v>79</v>
      </c>
      <c r="AY211" s="275" t="s">
        <v>128</v>
      </c>
    </row>
    <row r="212" s="14" customFormat="1">
      <c r="A212" s="14"/>
      <c r="B212" s="244"/>
      <c r="C212" s="245"/>
      <c r="D212" s="234" t="s">
        <v>137</v>
      </c>
      <c r="E212" s="246" t="s">
        <v>1</v>
      </c>
      <c r="F212" s="247" t="s">
        <v>279</v>
      </c>
      <c r="G212" s="245"/>
      <c r="H212" s="246" t="s">
        <v>1</v>
      </c>
      <c r="I212" s="248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137</v>
      </c>
      <c r="AU212" s="253" t="s">
        <v>89</v>
      </c>
      <c r="AV212" s="14" t="s">
        <v>87</v>
      </c>
      <c r="AW212" s="14" t="s">
        <v>36</v>
      </c>
      <c r="AX212" s="14" t="s">
        <v>79</v>
      </c>
      <c r="AY212" s="253" t="s">
        <v>128</v>
      </c>
    </row>
    <row r="213" s="14" customFormat="1">
      <c r="A213" s="14"/>
      <c r="B213" s="244"/>
      <c r="C213" s="245"/>
      <c r="D213" s="234" t="s">
        <v>137</v>
      </c>
      <c r="E213" s="246" t="s">
        <v>1</v>
      </c>
      <c r="F213" s="247" t="s">
        <v>280</v>
      </c>
      <c r="G213" s="245"/>
      <c r="H213" s="246" t="s">
        <v>1</v>
      </c>
      <c r="I213" s="248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137</v>
      </c>
      <c r="AU213" s="253" t="s">
        <v>89</v>
      </c>
      <c r="AV213" s="14" t="s">
        <v>87</v>
      </c>
      <c r="AW213" s="14" t="s">
        <v>36</v>
      </c>
      <c r="AX213" s="14" t="s">
        <v>79</v>
      </c>
      <c r="AY213" s="253" t="s">
        <v>128</v>
      </c>
    </row>
    <row r="214" s="13" customFormat="1">
      <c r="A214" s="13"/>
      <c r="B214" s="232"/>
      <c r="C214" s="233"/>
      <c r="D214" s="234" t="s">
        <v>137</v>
      </c>
      <c r="E214" s="235" t="s">
        <v>1</v>
      </c>
      <c r="F214" s="236" t="s">
        <v>281</v>
      </c>
      <c r="G214" s="233"/>
      <c r="H214" s="237">
        <v>-23.276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137</v>
      </c>
      <c r="AU214" s="243" t="s">
        <v>89</v>
      </c>
      <c r="AV214" s="13" t="s">
        <v>89</v>
      </c>
      <c r="AW214" s="13" t="s">
        <v>36</v>
      </c>
      <c r="AX214" s="13" t="s">
        <v>79</v>
      </c>
      <c r="AY214" s="243" t="s">
        <v>128</v>
      </c>
    </row>
    <row r="215" s="14" customFormat="1">
      <c r="A215" s="14"/>
      <c r="B215" s="244"/>
      <c r="C215" s="245"/>
      <c r="D215" s="234" t="s">
        <v>137</v>
      </c>
      <c r="E215" s="246" t="s">
        <v>1</v>
      </c>
      <c r="F215" s="247" t="s">
        <v>282</v>
      </c>
      <c r="G215" s="245"/>
      <c r="H215" s="246" t="s">
        <v>1</v>
      </c>
      <c r="I215" s="248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137</v>
      </c>
      <c r="AU215" s="253" t="s">
        <v>89</v>
      </c>
      <c r="AV215" s="14" t="s">
        <v>87</v>
      </c>
      <c r="AW215" s="14" t="s">
        <v>36</v>
      </c>
      <c r="AX215" s="14" t="s">
        <v>79</v>
      </c>
      <c r="AY215" s="253" t="s">
        <v>128</v>
      </c>
    </row>
    <row r="216" s="13" customFormat="1">
      <c r="A216" s="13"/>
      <c r="B216" s="232"/>
      <c r="C216" s="233"/>
      <c r="D216" s="234" t="s">
        <v>137</v>
      </c>
      <c r="E216" s="235" t="s">
        <v>1</v>
      </c>
      <c r="F216" s="236" t="s">
        <v>283</v>
      </c>
      <c r="G216" s="233"/>
      <c r="H216" s="237">
        <v>-4.8940000000000001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137</v>
      </c>
      <c r="AU216" s="243" t="s">
        <v>89</v>
      </c>
      <c r="AV216" s="13" t="s">
        <v>89</v>
      </c>
      <c r="AW216" s="13" t="s">
        <v>36</v>
      </c>
      <c r="AX216" s="13" t="s">
        <v>79</v>
      </c>
      <c r="AY216" s="243" t="s">
        <v>128</v>
      </c>
    </row>
    <row r="217" s="16" customFormat="1">
      <c r="A217" s="16"/>
      <c r="B217" s="265"/>
      <c r="C217" s="266"/>
      <c r="D217" s="234" t="s">
        <v>137</v>
      </c>
      <c r="E217" s="267" t="s">
        <v>1</v>
      </c>
      <c r="F217" s="268" t="s">
        <v>278</v>
      </c>
      <c r="G217" s="266"/>
      <c r="H217" s="269">
        <v>-28.170000000000002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5" t="s">
        <v>137</v>
      </c>
      <c r="AU217" s="275" t="s">
        <v>89</v>
      </c>
      <c r="AV217" s="16" t="s">
        <v>144</v>
      </c>
      <c r="AW217" s="16" t="s">
        <v>36</v>
      </c>
      <c r="AX217" s="16" t="s">
        <v>79</v>
      </c>
      <c r="AY217" s="275" t="s">
        <v>128</v>
      </c>
    </row>
    <row r="218" s="15" customFormat="1">
      <c r="A218" s="15"/>
      <c r="B218" s="254"/>
      <c r="C218" s="255"/>
      <c r="D218" s="234" t="s">
        <v>137</v>
      </c>
      <c r="E218" s="256" t="s">
        <v>1</v>
      </c>
      <c r="F218" s="257" t="s">
        <v>222</v>
      </c>
      <c r="G218" s="255"/>
      <c r="H218" s="258">
        <v>97.917000000000002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137</v>
      </c>
      <c r="AU218" s="264" t="s">
        <v>89</v>
      </c>
      <c r="AV218" s="15" t="s">
        <v>135</v>
      </c>
      <c r="AW218" s="15" t="s">
        <v>36</v>
      </c>
      <c r="AX218" s="15" t="s">
        <v>87</v>
      </c>
      <c r="AY218" s="264" t="s">
        <v>128</v>
      </c>
    </row>
    <row r="219" s="2" customFormat="1" ht="16.5" customHeight="1">
      <c r="A219" s="39"/>
      <c r="B219" s="40"/>
      <c r="C219" s="276" t="s">
        <v>284</v>
      </c>
      <c r="D219" s="276" t="s">
        <v>285</v>
      </c>
      <c r="E219" s="277" t="s">
        <v>286</v>
      </c>
      <c r="F219" s="278" t="s">
        <v>287</v>
      </c>
      <c r="G219" s="279" t="s">
        <v>252</v>
      </c>
      <c r="H219" s="280">
        <v>175.49100000000001</v>
      </c>
      <c r="I219" s="281"/>
      <c r="J219" s="282">
        <f>ROUND(I219*H219,2)</f>
        <v>0</v>
      </c>
      <c r="K219" s="278" t="s">
        <v>134</v>
      </c>
      <c r="L219" s="283"/>
      <c r="M219" s="284" t="s">
        <v>1</v>
      </c>
      <c r="N219" s="285" t="s">
        <v>44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167</v>
      </c>
      <c r="AT219" s="230" t="s">
        <v>285</v>
      </c>
      <c r="AU219" s="230" t="s">
        <v>89</v>
      </c>
      <c r="AY219" s="18" t="s">
        <v>128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87</v>
      </c>
      <c r="BK219" s="231">
        <f>ROUND(I219*H219,2)</f>
        <v>0</v>
      </c>
      <c r="BL219" s="18" t="s">
        <v>135</v>
      </c>
      <c r="BM219" s="230" t="s">
        <v>288</v>
      </c>
    </row>
    <row r="220" s="13" customFormat="1">
      <c r="A220" s="13"/>
      <c r="B220" s="232"/>
      <c r="C220" s="233"/>
      <c r="D220" s="234" t="s">
        <v>137</v>
      </c>
      <c r="E220" s="235" t="s">
        <v>1</v>
      </c>
      <c r="F220" s="236" t="s">
        <v>289</v>
      </c>
      <c r="G220" s="233"/>
      <c r="H220" s="237">
        <v>175.49100000000001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137</v>
      </c>
      <c r="AU220" s="243" t="s">
        <v>89</v>
      </c>
      <c r="AV220" s="13" t="s">
        <v>89</v>
      </c>
      <c r="AW220" s="13" t="s">
        <v>36</v>
      </c>
      <c r="AX220" s="13" t="s">
        <v>79</v>
      </c>
      <c r="AY220" s="243" t="s">
        <v>128</v>
      </c>
    </row>
    <row r="221" s="2" customFormat="1" ht="66.75" customHeight="1">
      <c r="A221" s="39"/>
      <c r="B221" s="40"/>
      <c r="C221" s="219" t="s">
        <v>290</v>
      </c>
      <c r="D221" s="219" t="s">
        <v>130</v>
      </c>
      <c r="E221" s="220" t="s">
        <v>291</v>
      </c>
      <c r="F221" s="221" t="s">
        <v>292</v>
      </c>
      <c r="G221" s="222" t="s">
        <v>186</v>
      </c>
      <c r="H221" s="223">
        <v>23.276</v>
      </c>
      <c r="I221" s="224"/>
      <c r="J221" s="225">
        <f>ROUND(I221*H221,2)</f>
        <v>0</v>
      </c>
      <c r="K221" s="221" t="s">
        <v>134</v>
      </c>
      <c r="L221" s="45"/>
      <c r="M221" s="226" t="s">
        <v>1</v>
      </c>
      <c r="N221" s="227" t="s">
        <v>44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135</v>
      </c>
      <c r="AT221" s="230" t="s">
        <v>130</v>
      </c>
      <c r="AU221" s="230" t="s">
        <v>89</v>
      </c>
      <c r="AY221" s="18" t="s">
        <v>128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87</v>
      </c>
      <c r="BK221" s="231">
        <f>ROUND(I221*H221,2)</f>
        <v>0</v>
      </c>
      <c r="BL221" s="18" t="s">
        <v>135</v>
      </c>
      <c r="BM221" s="230" t="s">
        <v>293</v>
      </c>
    </row>
    <row r="222" s="14" customFormat="1">
      <c r="A222" s="14"/>
      <c r="B222" s="244"/>
      <c r="C222" s="245"/>
      <c r="D222" s="234" t="s">
        <v>137</v>
      </c>
      <c r="E222" s="246" t="s">
        <v>1</v>
      </c>
      <c r="F222" s="247" t="s">
        <v>294</v>
      </c>
      <c r="G222" s="245"/>
      <c r="H222" s="246" t="s">
        <v>1</v>
      </c>
      <c r="I222" s="248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137</v>
      </c>
      <c r="AU222" s="253" t="s">
        <v>89</v>
      </c>
      <c r="AV222" s="14" t="s">
        <v>87</v>
      </c>
      <c r="AW222" s="14" t="s">
        <v>36</v>
      </c>
      <c r="AX222" s="14" t="s">
        <v>79</v>
      </c>
      <c r="AY222" s="253" t="s">
        <v>128</v>
      </c>
    </row>
    <row r="223" s="13" customFormat="1">
      <c r="A223" s="13"/>
      <c r="B223" s="232"/>
      <c r="C223" s="233"/>
      <c r="D223" s="234" t="s">
        <v>137</v>
      </c>
      <c r="E223" s="235" t="s">
        <v>1</v>
      </c>
      <c r="F223" s="236" t="s">
        <v>295</v>
      </c>
      <c r="G223" s="233"/>
      <c r="H223" s="237">
        <v>23.276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137</v>
      </c>
      <c r="AU223" s="243" t="s">
        <v>89</v>
      </c>
      <c r="AV223" s="13" t="s">
        <v>89</v>
      </c>
      <c r="AW223" s="13" t="s">
        <v>36</v>
      </c>
      <c r="AX223" s="13" t="s">
        <v>87</v>
      </c>
      <c r="AY223" s="243" t="s">
        <v>128</v>
      </c>
    </row>
    <row r="224" s="2" customFormat="1" ht="16.5" customHeight="1">
      <c r="A224" s="39"/>
      <c r="B224" s="40"/>
      <c r="C224" s="276" t="s">
        <v>296</v>
      </c>
      <c r="D224" s="276" t="s">
        <v>285</v>
      </c>
      <c r="E224" s="277" t="s">
        <v>297</v>
      </c>
      <c r="F224" s="278" t="s">
        <v>298</v>
      </c>
      <c r="G224" s="279" t="s">
        <v>252</v>
      </c>
      <c r="H224" s="280">
        <v>44.701999999999998</v>
      </c>
      <c r="I224" s="281"/>
      <c r="J224" s="282">
        <f>ROUND(I224*H224,2)</f>
        <v>0</v>
      </c>
      <c r="K224" s="278" t="s">
        <v>134</v>
      </c>
      <c r="L224" s="283"/>
      <c r="M224" s="284" t="s">
        <v>1</v>
      </c>
      <c r="N224" s="285" t="s">
        <v>44</v>
      </c>
      <c r="O224" s="92"/>
      <c r="P224" s="228">
        <f>O224*H224</f>
        <v>0</v>
      </c>
      <c r="Q224" s="228">
        <v>1</v>
      </c>
      <c r="R224" s="228">
        <f>Q224*H224</f>
        <v>44.701999999999998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167</v>
      </c>
      <c r="AT224" s="230" t="s">
        <v>285</v>
      </c>
      <c r="AU224" s="230" t="s">
        <v>89</v>
      </c>
      <c r="AY224" s="18" t="s">
        <v>128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87</v>
      </c>
      <c r="BK224" s="231">
        <f>ROUND(I224*H224,2)</f>
        <v>0</v>
      </c>
      <c r="BL224" s="18" t="s">
        <v>135</v>
      </c>
      <c r="BM224" s="230" t="s">
        <v>299</v>
      </c>
    </row>
    <row r="225" s="13" customFormat="1">
      <c r="A225" s="13"/>
      <c r="B225" s="232"/>
      <c r="C225" s="233"/>
      <c r="D225" s="234" t="s">
        <v>137</v>
      </c>
      <c r="E225" s="235" t="s">
        <v>1</v>
      </c>
      <c r="F225" s="236" t="s">
        <v>300</v>
      </c>
      <c r="G225" s="233"/>
      <c r="H225" s="237">
        <v>44.701999999999998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137</v>
      </c>
      <c r="AU225" s="243" t="s">
        <v>89</v>
      </c>
      <c r="AV225" s="13" t="s">
        <v>89</v>
      </c>
      <c r="AW225" s="13" t="s">
        <v>36</v>
      </c>
      <c r="AX225" s="13" t="s">
        <v>87</v>
      </c>
      <c r="AY225" s="243" t="s">
        <v>128</v>
      </c>
    </row>
    <row r="226" s="2" customFormat="1" ht="37.8" customHeight="1">
      <c r="A226" s="39"/>
      <c r="B226" s="40"/>
      <c r="C226" s="219" t="s">
        <v>301</v>
      </c>
      <c r="D226" s="219" t="s">
        <v>130</v>
      </c>
      <c r="E226" s="220" t="s">
        <v>302</v>
      </c>
      <c r="F226" s="221" t="s">
        <v>303</v>
      </c>
      <c r="G226" s="222" t="s">
        <v>133</v>
      </c>
      <c r="H226" s="223">
        <v>10.890000000000001</v>
      </c>
      <c r="I226" s="224"/>
      <c r="J226" s="225">
        <f>ROUND(I226*H226,2)</f>
        <v>0</v>
      </c>
      <c r="K226" s="221" t="s">
        <v>134</v>
      </c>
      <c r="L226" s="45"/>
      <c r="M226" s="226" t="s">
        <v>1</v>
      </c>
      <c r="N226" s="227" t="s">
        <v>44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135</v>
      </c>
      <c r="AT226" s="230" t="s">
        <v>130</v>
      </c>
      <c r="AU226" s="230" t="s">
        <v>89</v>
      </c>
      <c r="AY226" s="18" t="s">
        <v>128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87</v>
      </c>
      <c r="BK226" s="231">
        <f>ROUND(I226*H226,2)</f>
        <v>0</v>
      </c>
      <c r="BL226" s="18" t="s">
        <v>135</v>
      </c>
      <c r="BM226" s="230" t="s">
        <v>304</v>
      </c>
    </row>
    <row r="227" s="14" customFormat="1">
      <c r="A227" s="14"/>
      <c r="B227" s="244"/>
      <c r="C227" s="245"/>
      <c r="D227" s="234" t="s">
        <v>137</v>
      </c>
      <c r="E227" s="246" t="s">
        <v>1</v>
      </c>
      <c r="F227" s="247" t="s">
        <v>181</v>
      </c>
      <c r="G227" s="245"/>
      <c r="H227" s="246" t="s">
        <v>1</v>
      </c>
      <c r="I227" s="248"/>
      <c r="J227" s="245"/>
      <c r="K227" s="245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137</v>
      </c>
      <c r="AU227" s="253" t="s">
        <v>89</v>
      </c>
      <c r="AV227" s="14" t="s">
        <v>87</v>
      </c>
      <c r="AW227" s="14" t="s">
        <v>36</v>
      </c>
      <c r="AX227" s="14" t="s">
        <v>79</v>
      </c>
      <c r="AY227" s="253" t="s">
        <v>128</v>
      </c>
    </row>
    <row r="228" s="13" customFormat="1">
      <c r="A228" s="13"/>
      <c r="B228" s="232"/>
      <c r="C228" s="233"/>
      <c r="D228" s="234" t="s">
        <v>137</v>
      </c>
      <c r="E228" s="235" t="s">
        <v>1</v>
      </c>
      <c r="F228" s="236" t="s">
        <v>182</v>
      </c>
      <c r="G228" s="233"/>
      <c r="H228" s="237">
        <v>10.890000000000001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137</v>
      </c>
      <c r="AU228" s="243" t="s">
        <v>89</v>
      </c>
      <c r="AV228" s="13" t="s">
        <v>89</v>
      </c>
      <c r="AW228" s="13" t="s">
        <v>36</v>
      </c>
      <c r="AX228" s="13" t="s">
        <v>87</v>
      </c>
      <c r="AY228" s="243" t="s">
        <v>128</v>
      </c>
    </row>
    <row r="229" s="2" customFormat="1" ht="37.8" customHeight="1">
      <c r="A229" s="39"/>
      <c r="B229" s="40"/>
      <c r="C229" s="219" t="s">
        <v>305</v>
      </c>
      <c r="D229" s="219" t="s">
        <v>130</v>
      </c>
      <c r="E229" s="220" t="s">
        <v>306</v>
      </c>
      <c r="F229" s="221" t="s">
        <v>307</v>
      </c>
      <c r="G229" s="222" t="s">
        <v>133</v>
      </c>
      <c r="H229" s="223">
        <v>10.890000000000001</v>
      </c>
      <c r="I229" s="224"/>
      <c r="J229" s="225">
        <f>ROUND(I229*H229,2)</f>
        <v>0</v>
      </c>
      <c r="K229" s="221" t="s">
        <v>134</v>
      </c>
      <c r="L229" s="45"/>
      <c r="M229" s="226" t="s">
        <v>1</v>
      </c>
      <c r="N229" s="227" t="s">
        <v>44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135</v>
      </c>
      <c r="AT229" s="230" t="s">
        <v>130</v>
      </c>
      <c r="AU229" s="230" t="s">
        <v>89</v>
      </c>
      <c r="AY229" s="18" t="s">
        <v>128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87</v>
      </c>
      <c r="BK229" s="231">
        <f>ROUND(I229*H229,2)</f>
        <v>0</v>
      </c>
      <c r="BL229" s="18" t="s">
        <v>135</v>
      </c>
      <c r="BM229" s="230" t="s">
        <v>308</v>
      </c>
    </row>
    <row r="230" s="2" customFormat="1" ht="16.5" customHeight="1">
      <c r="A230" s="39"/>
      <c r="B230" s="40"/>
      <c r="C230" s="276" t="s">
        <v>309</v>
      </c>
      <c r="D230" s="276" t="s">
        <v>285</v>
      </c>
      <c r="E230" s="277" t="s">
        <v>310</v>
      </c>
      <c r="F230" s="278" t="s">
        <v>311</v>
      </c>
      <c r="G230" s="279" t="s">
        <v>312</v>
      </c>
      <c r="H230" s="280">
        <v>0.34300000000000003</v>
      </c>
      <c r="I230" s="281"/>
      <c r="J230" s="282">
        <f>ROUND(I230*H230,2)</f>
        <v>0</v>
      </c>
      <c r="K230" s="278" t="s">
        <v>134</v>
      </c>
      <c r="L230" s="283"/>
      <c r="M230" s="284" t="s">
        <v>1</v>
      </c>
      <c r="N230" s="285" t="s">
        <v>44</v>
      </c>
      <c r="O230" s="92"/>
      <c r="P230" s="228">
        <f>O230*H230</f>
        <v>0</v>
      </c>
      <c r="Q230" s="228">
        <v>0.001</v>
      </c>
      <c r="R230" s="228">
        <f>Q230*H230</f>
        <v>0.00034300000000000004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167</v>
      </c>
      <c r="AT230" s="230" t="s">
        <v>285</v>
      </c>
      <c r="AU230" s="230" t="s">
        <v>89</v>
      </c>
      <c r="AY230" s="18" t="s">
        <v>128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87</v>
      </c>
      <c r="BK230" s="231">
        <f>ROUND(I230*H230,2)</f>
        <v>0</v>
      </c>
      <c r="BL230" s="18" t="s">
        <v>135</v>
      </c>
      <c r="BM230" s="230" t="s">
        <v>313</v>
      </c>
    </row>
    <row r="231" s="13" customFormat="1">
      <c r="A231" s="13"/>
      <c r="B231" s="232"/>
      <c r="C231" s="233"/>
      <c r="D231" s="234" t="s">
        <v>137</v>
      </c>
      <c r="E231" s="235" t="s">
        <v>1</v>
      </c>
      <c r="F231" s="236" t="s">
        <v>314</v>
      </c>
      <c r="G231" s="233"/>
      <c r="H231" s="237">
        <v>0.34300000000000003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137</v>
      </c>
      <c r="AU231" s="243" t="s">
        <v>89</v>
      </c>
      <c r="AV231" s="13" t="s">
        <v>89</v>
      </c>
      <c r="AW231" s="13" t="s">
        <v>36</v>
      </c>
      <c r="AX231" s="13" t="s">
        <v>87</v>
      </c>
      <c r="AY231" s="243" t="s">
        <v>128</v>
      </c>
    </row>
    <row r="232" s="12" customFormat="1" ht="22.8" customHeight="1">
      <c r="A232" s="12"/>
      <c r="B232" s="203"/>
      <c r="C232" s="204"/>
      <c r="D232" s="205" t="s">
        <v>78</v>
      </c>
      <c r="E232" s="217" t="s">
        <v>89</v>
      </c>
      <c r="F232" s="217" t="s">
        <v>315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SUM(P233:P237)</f>
        <v>0</v>
      </c>
      <c r="Q232" s="211"/>
      <c r="R232" s="212">
        <f>SUM(R233:R237)</f>
        <v>9.4241580000000003</v>
      </c>
      <c r="S232" s="211"/>
      <c r="T232" s="213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87</v>
      </c>
      <c r="AT232" s="215" t="s">
        <v>78</v>
      </c>
      <c r="AU232" s="215" t="s">
        <v>87</v>
      </c>
      <c r="AY232" s="214" t="s">
        <v>128</v>
      </c>
      <c r="BK232" s="216">
        <f>SUM(BK233:BK237)</f>
        <v>0</v>
      </c>
    </row>
    <row r="233" s="2" customFormat="1" ht="62.7" customHeight="1">
      <c r="A233" s="39"/>
      <c r="B233" s="40"/>
      <c r="C233" s="219" t="s">
        <v>316</v>
      </c>
      <c r="D233" s="219" t="s">
        <v>130</v>
      </c>
      <c r="E233" s="220" t="s">
        <v>317</v>
      </c>
      <c r="F233" s="221" t="s">
        <v>318</v>
      </c>
      <c r="G233" s="222" t="s">
        <v>164</v>
      </c>
      <c r="H233" s="223">
        <v>46</v>
      </c>
      <c r="I233" s="224"/>
      <c r="J233" s="225">
        <f>ROUND(I233*H233,2)</f>
        <v>0</v>
      </c>
      <c r="K233" s="221" t="s">
        <v>134</v>
      </c>
      <c r="L233" s="45"/>
      <c r="M233" s="226" t="s">
        <v>1</v>
      </c>
      <c r="N233" s="227" t="s">
        <v>44</v>
      </c>
      <c r="O233" s="92"/>
      <c r="P233" s="228">
        <f>O233*H233</f>
        <v>0</v>
      </c>
      <c r="Q233" s="228">
        <v>0.2044</v>
      </c>
      <c r="R233" s="228">
        <f>Q233*H233</f>
        <v>9.4024000000000001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135</v>
      </c>
      <c r="AT233" s="230" t="s">
        <v>130</v>
      </c>
      <c r="AU233" s="230" t="s">
        <v>89</v>
      </c>
      <c r="AY233" s="18" t="s">
        <v>128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87</v>
      </c>
      <c r="BK233" s="231">
        <f>ROUND(I233*H233,2)</f>
        <v>0</v>
      </c>
      <c r="BL233" s="18" t="s">
        <v>135</v>
      </c>
      <c r="BM233" s="230" t="s">
        <v>319</v>
      </c>
    </row>
    <row r="234" s="2" customFormat="1" ht="37.8" customHeight="1">
      <c r="A234" s="39"/>
      <c r="B234" s="40"/>
      <c r="C234" s="219" t="s">
        <v>320</v>
      </c>
      <c r="D234" s="219" t="s">
        <v>130</v>
      </c>
      <c r="E234" s="220" t="s">
        <v>321</v>
      </c>
      <c r="F234" s="221" t="s">
        <v>322</v>
      </c>
      <c r="G234" s="222" t="s">
        <v>133</v>
      </c>
      <c r="H234" s="223">
        <v>50.600000000000001</v>
      </c>
      <c r="I234" s="224"/>
      <c r="J234" s="225">
        <f>ROUND(I234*H234,2)</f>
        <v>0</v>
      </c>
      <c r="K234" s="221" t="s">
        <v>134</v>
      </c>
      <c r="L234" s="45"/>
      <c r="M234" s="226" t="s">
        <v>1</v>
      </c>
      <c r="N234" s="227" t="s">
        <v>44</v>
      </c>
      <c r="O234" s="92"/>
      <c r="P234" s="228">
        <f>O234*H234</f>
        <v>0</v>
      </c>
      <c r="Q234" s="228">
        <v>0.00010000000000000001</v>
      </c>
      <c r="R234" s="228">
        <f>Q234*H234</f>
        <v>0.0050600000000000003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135</v>
      </c>
      <c r="AT234" s="230" t="s">
        <v>130</v>
      </c>
      <c r="AU234" s="230" t="s">
        <v>89</v>
      </c>
      <c r="AY234" s="18" t="s">
        <v>128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87</v>
      </c>
      <c r="BK234" s="231">
        <f>ROUND(I234*H234,2)</f>
        <v>0</v>
      </c>
      <c r="BL234" s="18" t="s">
        <v>135</v>
      </c>
      <c r="BM234" s="230" t="s">
        <v>323</v>
      </c>
    </row>
    <row r="235" s="13" customFormat="1">
      <c r="A235" s="13"/>
      <c r="B235" s="232"/>
      <c r="C235" s="233"/>
      <c r="D235" s="234" t="s">
        <v>137</v>
      </c>
      <c r="E235" s="235" t="s">
        <v>1</v>
      </c>
      <c r="F235" s="236" t="s">
        <v>324</v>
      </c>
      <c r="G235" s="233"/>
      <c r="H235" s="237">
        <v>50.600000000000001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137</v>
      </c>
      <c r="AU235" s="243" t="s">
        <v>89</v>
      </c>
      <c r="AV235" s="13" t="s">
        <v>89</v>
      </c>
      <c r="AW235" s="13" t="s">
        <v>36</v>
      </c>
      <c r="AX235" s="13" t="s">
        <v>87</v>
      </c>
      <c r="AY235" s="243" t="s">
        <v>128</v>
      </c>
    </row>
    <row r="236" s="2" customFormat="1" ht="24.15" customHeight="1">
      <c r="A236" s="39"/>
      <c r="B236" s="40"/>
      <c r="C236" s="276" t="s">
        <v>325</v>
      </c>
      <c r="D236" s="276" t="s">
        <v>285</v>
      </c>
      <c r="E236" s="277" t="s">
        <v>326</v>
      </c>
      <c r="F236" s="278" t="s">
        <v>327</v>
      </c>
      <c r="G236" s="279" t="s">
        <v>133</v>
      </c>
      <c r="H236" s="280">
        <v>55.659999999999997</v>
      </c>
      <c r="I236" s="281"/>
      <c r="J236" s="282">
        <f>ROUND(I236*H236,2)</f>
        <v>0</v>
      </c>
      <c r="K236" s="278" t="s">
        <v>134</v>
      </c>
      <c r="L236" s="283"/>
      <c r="M236" s="284" t="s">
        <v>1</v>
      </c>
      <c r="N236" s="285" t="s">
        <v>44</v>
      </c>
      <c r="O236" s="92"/>
      <c r="P236" s="228">
        <f>O236*H236</f>
        <v>0</v>
      </c>
      <c r="Q236" s="228">
        <v>0.00029999999999999997</v>
      </c>
      <c r="R236" s="228">
        <f>Q236*H236</f>
        <v>0.016697999999999998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167</v>
      </c>
      <c r="AT236" s="230" t="s">
        <v>285</v>
      </c>
      <c r="AU236" s="230" t="s">
        <v>89</v>
      </c>
      <c r="AY236" s="18" t="s">
        <v>128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87</v>
      </c>
      <c r="BK236" s="231">
        <f>ROUND(I236*H236,2)</f>
        <v>0</v>
      </c>
      <c r="BL236" s="18" t="s">
        <v>135</v>
      </c>
      <c r="BM236" s="230" t="s">
        <v>328</v>
      </c>
    </row>
    <row r="237" s="13" customFormat="1">
      <c r="A237" s="13"/>
      <c r="B237" s="232"/>
      <c r="C237" s="233"/>
      <c r="D237" s="234" t="s">
        <v>137</v>
      </c>
      <c r="E237" s="233"/>
      <c r="F237" s="236" t="s">
        <v>329</v>
      </c>
      <c r="G237" s="233"/>
      <c r="H237" s="237">
        <v>55.659999999999997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137</v>
      </c>
      <c r="AU237" s="243" t="s">
        <v>89</v>
      </c>
      <c r="AV237" s="13" t="s">
        <v>89</v>
      </c>
      <c r="AW237" s="13" t="s">
        <v>4</v>
      </c>
      <c r="AX237" s="13" t="s">
        <v>87</v>
      </c>
      <c r="AY237" s="243" t="s">
        <v>128</v>
      </c>
    </row>
    <row r="238" s="12" customFormat="1" ht="22.8" customHeight="1">
      <c r="A238" s="12"/>
      <c r="B238" s="203"/>
      <c r="C238" s="204"/>
      <c r="D238" s="205" t="s">
        <v>78</v>
      </c>
      <c r="E238" s="217" t="s">
        <v>330</v>
      </c>
      <c r="F238" s="217" t="s">
        <v>331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SUM(P239:P246)</f>
        <v>0</v>
      </c>
      <c r="Q238" s="211"/>
      <c r="R238" s="212">
        <f>SUM(R239:R246)</f>
        <v>1.1451599999999997</v>
      </c>
      <c r="S238" s="211"/>
      <c r="T238" s="213">
        <f>SUM(T239:T246)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87</v>
      </c>
      <c r="AT238" s="215" t="s">
        <v>78</v>
      </c>
      <c r="AU238" s="215" t="s">
        <v>87</v>
      </c>
      <c r="AY238" s="214" t="s">
        <v>128</v>
      </c>
      <c r="BK238" s="216">
        <f>SUM(BK239:BK246)</f>
        <v>0</v>
      </c>
    </row>
    <row r="239" s="2" customFormat="1" ht="24.15" customHeight="1">
      <c r="A239" s="39"/>
      <c r="B239" s="40"/>
      <c r="C239" s="219" t="s">
        <v>332</v>
      </c>
      <c r="D239" s="219" t="s">
        <v>130</v>
      </c>
      <c r="E239" s="220" t="s">
        <v>333</v>
      </c>
      <c r="F239" s="221" t="s">
        <v>334</v>
      </c>
      <c r="G239" s="222" t="s">
        <v>335</v>
      </c>
      <c r="H239" s="223">
        <v>6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44</v>
      </c>
      <c r="O239" s="92"/>
      <c r="P239" s="228">
        <f>O239*H239</f>
        <v>0</v>
      </c>
      <c r="Q239" s="228">
        <v>0.14737</v>
      </c>
      <c r="R239" s="228">
        <f>Q239*H239</f>
        <v>0.88422000000000001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135</v>
      </c>
      <c r="AT239" s="230" t="s">
        <v>130</v>
      </c>
      <c r="AU239" s="230" t="s">
        <v>89</v>
      </c>
      <c r="AY239" s="18" t="s">
        <v>128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87</v>
      </c>
      <c r="BK239" s="231">
        <f>ROUND(I239*H239,2)</f>
        <v>0</v>
      </c>
      <c r="BL239" s="18" t="s">
        <v>135</v>
      </c>
      <c r="BM239" s="230" t="s">
        <v>336</v>
      </c>
    </row>
    <row r="240" s="13" customFormat="1">
      <c r="A240" s="13"/>
      <c r="B240" s="232"/>
      <c r="C240" s="233"/>
      <c r="D240" s="234" t="s">
        <v>137</v>
      </c>
      <c r="E240" s="235" t="s">
        <v>1</v>
      </c>
      <c r="F240" s="236" t="s">
        <v>337</v>
      </c>
      <c r="G240" s="233"/>
      <c r="H240" s="237">
        <v>6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137</v>
      </c>
      <c r="AU240" s="243" t="s">
        <v>89</v>
      </c>
      <c r="AV240" s="13" t="s">
        <v>89</v>
      </c>
      <c r="AW240" s="13" t="s">
        <v>36</v>
      </c>
      <c r="AX240" s="13" t="s">
        <v>87</v>
      </c>
      <c r="AY240" s="243" t="s">
        <v>128</v>
      </c>
    </row>
    <row r="241" s="2" customFormat="1" ht="24.15" customHeight="1">
      <c r="A241" s="39"/>
      <c r="B241" s="40"/>
      <c r="C241" s="276" t="s">
        <v>338</v>
      </c>
      <c r="D241" s="276" t="s">
        <v>285</v>
      </c>
      <c r="E241" s="277" t="s">
        <v>339</v>
      </c>
      <c r="F241" s="278" t="s">
        <v>340</v>
      </c>
      <c r="G241" s="279" t="s">
        <v>164</v>
      </c>
      <c r="H241" s="280">
        <v>6.0599999999999996</v>
      </c>
      <c r="I241" s="281"/>
      <c r="J241" s="282">
        <f>ROUND(I241*H241,2)</f>
        <v>0</v>
      </c>
      <c r="K241" s="278" t="s">
        <v>134</v>
      </c>
      <c r="L241" s="283"/>
      <c r="M241" s="284" t="s">
        <v>1</v>
      </c>
      <c r="N241" s="285" t="s">
        <v>44</v>
      </c>
      <c r="O241" s="92"/>
      <c r="P241" s="228">
        <f>O241*H241</f>
        <v>0</v>
      </c>
      <c r="Q241" s="228">
        <v>0.031</v>
      </c>
      <c r="R241" s="228">
        <f>Q241*H241</f>
        <v>0.18786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167</v>
      </c>
      <c r="AT241" s="230" t="s">
        <v>285</v>
      </c>
      <c r="AU241" s="230" t="s">
        <v>89</v>
      </c>
      <c r="AY241" s="18" t="s">
        <v>128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87</v>
      </c>
      <c r="BK241" s="231">
        <f>ROUND(I241*H241,2)</f>
        <v>0</v>
      </c>
      <c r="BL241" s="18" t="s">
        <v>135</v>
      </c>
      <c r="BM241" s="230" t="s">
        <v>341</v>
      </c>
    </row>
    <row r="242" s="13" customFormat="1">
      <c r="A242" s="13"/>
      <c r="B242" s="232"/>
      <c r="C242" s="233"/>
      <c r="D242" s="234" t="s">
        <v>137</v>
      </c>
      <c r="E242" s="235" t="s">
        <v>1</v>
      </c>
      <c r="F242" s="236" t="s">
        <v>342</v>
      </c>
      <c r="G242" s="233"/>
      <c r="H242" s="237">
        <v>6.0599999999999996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137</v>
      </c>
      <c r="AU242" s="243" t="s">
        <v>89</v>
      </c>
      <c r="AV242" s="13" t="s">
        <v>89</v>
      </c>
      <c r="AW242" s="13" t="s">
        <v>36</v>
      </c>
      <c r="AX242" s="13" t="s">
        <v>87</v>
      </c>
      <c r="AY242" s="243" t="s">
        <v>128</v>
      </c>
    </row>
    <row r="243" s="2" customFormat="1" ht="21.75" customHeight="1">
      <c r="A243" s="39"/>
      <c r="B243" s="40"/>
      <c r="C243" s="276" t="s">
        <v>343</v>
      </c>
      <c r="D243" s="276" t="s">
        <v>285</v>
      </c>
      <c r="E243" s="277" t="s">
        <v>344</v>
      </c>
      <c r="F243" s="278" t="s">
        <v>345</v>
      </c>
      <c r="G243" s="279" t="s">
        <v>335</v>
      </c>
      <c r="H243" s="280">
        <v>12.119999999999999</v>
      </c>
      <c r="I243" s="281"/>
      <c r="J243" s="282">
        <f>ROUND(I243*H243,2)</f>
        <v>0</v>
      </c>
      <c r="K243" s="278" t="s">
        <v>134</v>
      </c>
      <c r="L243" s="283"/>
      <c r="M243" s="284" t="s">
        <v>1</v>
      </c>
      <c r="N243" s="285" t="s">
        <v>44</v>
      </c>
      <c r="O243" s="92"/>
      <c r="P243" s="228">
        <f>O243*H243</f>
        <v>0</v>
      </c>
      <c r="Q243" s="228">
        <v>0.0060000000000000001</v>
      </c>
      <c r="R243" s="228">
        <f>Q243*H243</f>
        <v>0.072719999999999993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167</v>
      </c>
      <c r="AT243" s="230" t="s">
        <v>285</v>
      </c>
      <c r="AU243" s="230" t="s">
        <v>89</v>
      </c>
      <c r="AY243" s="18" t="s">
        <v>128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87</v>
      </c>
      <c r="BK243" s="231">
        <f>ROUND(I243*H243,2)</f>
        <v>0</v>
      </c>
      <c r="BL243" s="18" t="s">
        <v>135</v>
      </c>
      <c r="BM243" s="230" t="s">
        <v>346</v>
      </c>
    </row>
    <row r="244" s="13" customFormat="1">
      <c r="A244" s="13"/>
      <c r="B244" s="232"/>
      <c r="C244" s="233"/>
      <c r="D244" s="234" t="s">
        <v>137</v>
      </c>
      <c r="E244" s="235" t="s">
        <v>1</v>
      </c>
      <c r="F244" s="236" t="s">
        <v>347</v>
      </c>
      <c r="G244" s="233"/>
      <c r="H244" s="237">
        <v>12.119999999999999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137</v>
      </c>
      <c r="AU244" s="243" t="s">
        <v>89</v>
      </c>
      <c r="AV244" s="13" t="s">
        <v>89</v>
      </c>
      <c r="AW244" s="13" t="s">
        <v>36</v>
      </c>
      <c r="AX244" s="13" t="s">
        <v>87</v>
      </c>
      <c r="AY244" s="243" t="s">
        <v>128</v>
      </c>
    </row>
    <row r="245" s="2" customFormat="1" ht="16.5" customHeight="1">
      <c r="A245" s="39"/>
      <c r="B245" s="40"/>
      <c r="C245" s="219" t="s">
        <v>330</v>
      </c>
      <c r="D245" s="219" t="s">
        <v>130</v>
      </c>
      <c r="E245" s="220" t="s">
        <v>348</v>
      </c>
      <c r="F245" s="221" t="s">
        <v>349</v>
      </c>
      <c r="G245" s="222" t="s">
        <v>164</v>
      </c>
      <c r="H245" s="223">
        <v>6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44</v>
      </c>
      <c r="O245" s="92"/>
      <c r="P245" s="228">
        <f>O245*H245</f>
        <v>0</v>
      </c>
      <c r="Q245" s="228">
        <v>6.0000000000000002E-05</v>
      </c>
      <c r="R245" s="228">
        <f>Q245*H245</f>
        <v>0.00036000000000000002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135</v>
      </c>
      <c r="AT245" s="230" t="s">
        <v>130</v>
      </c>
      <c r="AU245" s="230" t="s">
        <v>89</v>
      </c>
      <c r="AY245" s="18" t="s">
        <v>128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87</v>
      </c>
      <c r="BK245" s="231">
        <f>ROUND(I245*H245,2)</f>
        <v>0</v>
      </c>
      <c r="BL245" s="18" t="s">
        <v>135</v>
      </c>
      <c r="BM245" s="230" t="s">
        <v>350</v>
      </c>
    </row>
    <row r="246" s="13" customFormat="1">
      <c r="A246" s="13"/>
      <c r="B246" s="232"/>
      <c r="C246" s="233"/>
      <c r="D246" s="234" t="s">
        <v>137</v>
      </c>
      <c r="E246" s="235" t="s">
        <v>1</v>
      </c>
      <c r="F246" s="236" t="s">
        <v>351</v>
      </c>
      <c r="G246" s="233"/>
      <c r="H246" s="237">
        <v>6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137</v>
      </c>
      <c r="AU246" s="243" t="s">
        <v>89</v>
      </c>
      <c r="AV246" s="13" t="s">
        <v>89</v>
      </c>
      <c r="AW246" s="13" t="s">
        <v>36</v>
      </c>
      <c r="AX246" s="13" t="s">
        <v>87</v>
      </c>
      <c r="AY246" s="243" t="s">
        <v>128</v>
      </c>
    </row>
    <row r="247" s="12" customFormat="1" ht="22.8" customHeight="1">
      <c r="A247" s="12"/>
      <c r="B247" s="203"/>
      <c r="C247" s="204"/>
      <c r="D247" s="205" t="s">
        <v>78</v>
      </c>
      <c r="E247" s="217" t="s">
        <v>135</v>
      </c>
      <c r="F247" s="217" t="s">
        <v>352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SUM(P248:P255)</f>
        <v>0</v>
      </c>
      <c r="Q247" s="211"/>
      <c r="R247" s="212">
        <f>SUM(R248:R255)</f>
        <v>9.1734059900000009</v>
      </c>
      <c r="S247" s="211"/>
      <c r="T247" s="213">
        <f>SUM(T248:T255)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87</v>
      </c>
      <c r="AT247" s="215" t="s">
        <v>78</v>
      </c>
      <c r="AU247" s="215" t="s">
        <v>87</v>
      </c>
      <c r="AY247" s="214" t="s">
        <v>128</v>
      </c>
      <c r="BK247" s="216">
        <f>SUM(BK248:BK255)</f>
        <v>0</v>
      </c>
    </row>
    <row r="248" s="2" customFormat="1" ht="33" customHeight="1">
      <c r="A248" s="39"/>
      <c r="B248" s="40"/>
      <c r="C248" s="219" t="s">
        <v>353</v>
      </c>
      <c r="D248" s="219" t="s">
        <v>130</v>
      </c>
      <c r="E248" s="220" t="s">
        <v>354</v>
      </c>
      <c r="F248" s="221" t="s">
        <v>355</v>
      </c>
      <c r="G248" s="222" t="s">
        <v>186</v>
      </c>
      <c r="H248" s="223">
        <v>4.7469999999999999</v>
      </c>
      <c r="I248" s="224"/>
      <c r="J248" s="225">
        <f>ROUND(I248*H248,2)</f>
        <v>0</v>
      </c>
      <c r="K248" s="221" t="s">
        <v>134</v>
      </c>
      <c r="L248" s="45"/>
      <c r="M248" s="226" t="s">
        <v>1</v>
      </c>
      <c r="N248" s="227" t="s">
        <v>44</v>
      </c>
      <c r="O248" s="92"/>
      <c r="P248" s="228">
        <f>O248*H248</f>
        <v>0</v>
      </c>
      <c r="Q248" s="228">
        <v>1.8907700000000001</v>
      </c>
      <c r="R248" s="228">
        <f>Q248*H248</f>
        <v>8.9754851900000006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135</v>
      </c>
      <c r="AT248" s="230" t="s">
        <v>130</v>
      </c>
      <c r="AU248" s="230" t="s">
        <v>89</v>
      </c>
      <c r="AY248" s="18" t="s">
        <v>128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87</v>
      </c>
      <c r="BK248" s="231">
        <f>ROUND(I248*H248,2)</f>
        <v>0</v>
      </c>
      <c r="BL248" s="18" t="s">
        <v>135</v>
      </c>
      <c r="BM248" s="230" t="s">
        <v>356</v>
      </c>
    </row>
    <row r="249" s="13" customFormat="1">
      <c r="A249" s="13"/>
      <c r="B249" s="232"/>
      <c r="C249" s="233"/>
      <c r="D249" s="234" t="s">
        <v>137</v>
      </c>
      <c r="E249" s="235" t="s">
        <v>1</v>
      </c>
      <c r="F249" s="236" t="s">
        <v>357</v>
      </c>
      <c r="G249" s="233"/>
      <c r="H249" s="237">
        <v>4.5999999999999996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137</v>
      </c>
      <c r="AU249" s="243" t="s">
        <v>89</v>
      </c>
      <c r="AV249" s="13" t="s">
        <v>89</v>
      </c>
      <c r="AW249" s="13" t="s">
        <v>36</v>
      </c>
      <c r="AX249" s="13" t="s">
        <v>79</v>
      </c>
      <c r="AY249" s="243" t="s">
        <v>128</v>
      </c>
    </row>
    <row r="250" s="13" customFormat="1">
      <c r="A250" s="13"/>
      <c r="B250" s="232"/>
      <c r="C250" s="233"/>
      <c r="D250" s="234" t="s">
        <v>137</v>
      </c>
      <c r="E250" s="235" t="s">
        <v>1</v>
      </c>
      <c r="F250" s="236" t="s">
        <v>358</v>
      </c>
      <c r="G250" s="233"/>
      <c r="H250" s="237">
        <v>0.14699999999999999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137</v>
      </c>
      <c r="AU250" s="243" t="s">
        <v>89</v>
      </c>
      <c r="AV250" s="13" t="s">
        <v>89</v>
      </c>
      <c r="AW250" s="13" t="s">
        <v>36</v>
      </c>
      <c r="AX250" s="13" t="s">
        <v>79</v>
      </c>
      <c r="AY250" s="243" t="s">
        <v>128</v>
      </c>
    </row>
    <row r="251" s="15" customFormat="1">
      <c r="A251" s="15"/>
      <c r="B251" s="254"/>
      <c r="C251" s="255"/>
      <c r="D251" s="234" t="s">
        <v>137</v>
      </c>
      <c r="E251" s="256" t="s">
        <v>1</v>
      </c>
      <c r="F251" s="257" t="s">
        <v>222</v>
      </c>
      <c r="G251" s="255"/>
      <c r="H251" s="258">
        <v>4.7469999999999999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137</v>
      </c>
      <c r="AU251" s="264" t="s">
        <v>89</v>
      </c>
      <c r="AV251" s="15" t="s">
        <v>135</v>
      </c>
      <c r="AW251" s="15" t="s">
        <v>36</v>
      </c>
      <c r="AX251" s="15" t="s">
        <v>87</v>
      </c>
      <c r="AY251" s="264" t="s">
        <v>128</v>
      </c>
    </row>
    <row r="252" s="2" customFormat="1" ht="33" customHeight="1">
      <c r="A252" s="39"/>
      <c r="B252" s="40"/>
      <c r="C252" s="219" t="s">
        <v>359</v>
      </c>
      <c r="D252" s="219" t="s">
        <v>130</v>
      </c>
      <c r="E252" s="220" t="s">
        <v>360</v>
      </c>
      <c r="F252" s="221" t="s">
        <v>361</v>
      </c>
      <c r="G252" s="222" t="s">
        <v>186</v>
      </c>
      <c r="H252" s="223">
        <v>0.14699999999999999</v>
      </c>
      <c r="I252" s="224"/>
      <c r="J252" s="225">
        <f>ROUND(I252*H252,2)</f>
        <v>0</v>
      </c>
      <c r="K252" s="221" t="s">
        <v>134</v>
      </c>
      <c r="L252" s="45"/>
      <c r="M252" s="226" t="s">
        <v>1</v>
      </c>
      <c r="N252" s="227" t="s">
        <v>44</v>
      </c>
      <c r="O252" s="92"/>
      <c r="P252" s="228">
        <f>O252*H252</f>
        <v>0</v>
      </c>
      <c r="Q252" s="228">
        <v>1.3464</v>
      </c>
      <c r="R252" s="228">
        <f>Q252*H252</f>
        <v>0.19792080000000001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135</v>
      </c>
      <c r="AT252" s="230" t="s">
        <v>130</v>
      </c>
      <c r="AU252" s="230" t="s">
        <v>89</v>
      </c>
      <c r="AY252" s="18" t="s">
        <v>128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87</v>
      </c>
      <c r="BK252" s="231">
        <f>ROUND(I252*H252,2)</f>
        <v>0</v>
      </c>
      <c r="BL252" s="18" t="s">
        <v>135</v>
      </c>
      <c r="BM252" s="230" t="s">
        <v>362</v>
      </c>
    </row>
    <row r="253" s="14" customFormat="1">
      <c r="A253" s="14"/>
      <c r="B253" s="244"/>
      <c r="C253" s="245"/>
      <c r="D253" s="234" t="s">
        <v>137</v>
      </c>
      <c r="E253" s="246" t="s">
        <v>1</v>
      </c>
      <c r="F253" s="247" t="s">
        <v>363</v>
      </c>
      <c r="G253" s="245"/>
      <c r="H253" s="246" t="s">
        <v>1</v>
      </c>
      <c r="I253" s="248"/>
      <c r="J253" s="245"/>
      <c r="K253" s="245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137</v>
      </c>
      <c r="AU253" s="253" t="s">
        <v>89</v>
      </c>
      <c r="AV253" s="14" t="s">
        <v>87</v>
      </c>
      <c r="AW253" s="14" t="s">
        <v>36</v>
      </c>
      <c r="AX253" s="14" t="s">
        <v>79</v>
      </c>
      <c r="AY253" s="253" t="s">
        <v>128</v>
      </c>
    </row>
    <row r="254" s="13" customFormat="1">
      <c r="A254" s="13"/>
      <c r="B254" s="232"/>
      <c r="C254" s="233"/>
      <c r="D254" s="234" t="s">
        <v>137</v>
      </c>
      <c r="E254" s="235" t="s">
        <v>1</v>
      </c>
      <c r="F254" s="236" t="s">
        <v>357</v>
      </c>
      <c r="G254" s="233"/>
      <c r="H254" s="237">
        <v>4.5999999999999996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137</v>
      </c>
      <c r="AU254" s="243" t="s">
        <v>89</v>
      </c>
      <c r="AV254" s="13" t="s">
        <v>89</v>
      </c>
      <c r="AW254" s="13" t="s">
        <v>36</v>
      </c>
      <c r="AX254" s="13" t="s">
        <v>79</v>
      </c>
      <c r="AY254" s="243" t="s">
        <v>128</v>
      </c>
    </row>
    <row r="255" s="13" customFormat="1">
      <c r="A255" s="13"/>
      <c r="B255" s="232"/>
      <c r="C255" s="233"/>
      <c r="D255" s="234" t="s">
        <v>137</v>
      </c>
      <c r="E255" s="235" t="s">
        <v>1</v>
      </c>
      <c r="F255" s="236" t="s">
        <v>358</v>
      </c>
      <c r="G255" s="233"/>
      <c r="H255" s="237">
        <v>0.14699999999999999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137</v>
      </c>
      <c r="AU255" s="243" t="s">
        <v>89</v>
      </c>
      <c r="AV255" s="13" t="s">
        <v>89</v>
      </c>
      <c r="AW255" s="13" t="s">
        <v>36</v>
      </c>
      <c r="AX255" s="13" t="s">
        <v>87</v>
      </c>
      <c r="AY255" s="243" t="s">
        <v>128</v>
      </c>
    </row>
    <row r="256" s="12" customFormat="1" ht="22.8" customHeight="1">
      <c r="A256" s="12"/>
      <c r="B256" s="203"/>
      <c r="C256" s="204"/>
      <c r="D256" s="205" t="s">
        <v>78</v>
      </c>
      <c r="E256" s="217" t="s">
        <v>151</v>
      </c>
      <c r="F256" s="217" t="s">
        <v>364</v>
      </c>
      <c r="G256" s="204"/>
      <c r="H256" s="204"/>
      <c r="I256" s="207"/>
      <c r="J256" s="218">
        <f>BK256</f>
        <v>0</v>
      </c>
      <c r="K256" s="204"/>
      <c r="L256" s="209"/>
      <c r="M256" s="210"/>
      <c r="N256" s="211"/>
      <c r="O256" s="211"/>
      <c r="P256" s="212">
        <f>SUM(P257:P275)</f>
        <v>0</v>
      </c>
      <c r="Q256" s="211"/>
      <c r="R256" s="212">
        <f>SUM(R257:R275)</f>
        <v>48.332053000000002</v>
      </c>
      <c r="S256" s="211"/>
      <c r="T256" s="213">
        <f>SUM(T257:T275)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4" t="s">
        <v>87</v>
      </c>
      <c r="AT256" s="215" t="s">
        <v>78</v>
      </c>
      <c r="AU256" s="215" t="s">
        <v>87</v>
      </c>
      <c r="AY256" s="214" t="s">
        <v>128</v>
      </c>
      <c r="BK256" s="216">
        <f>SUM(BK257:BK275)</f>
        <v>0</v>
      </c>
    </row>
    <row r="257" s="2" customFormat="1" ht="33" customHeight="1">
      <c r="A257" s="39"/>
      <c r="B257" s="40"/>
      <c r="C257" s="219" t="s">
        <v>365</v>
      </c>
      <c r="D257" s="219" t="s">
        <v>130</v>
      </c>
      <c r="E257" s="220" t="s">
        <v>366</v>
      </c>
      <c r="F257" s="221" t="s">
        <v>367</v>
      </c>
      <c r="G257" s="222" t="s">
        <v>133</v>
      </c>
      <c r="H257" s="223">
        <v>7.3700000000000001</v>
      </c>
      <c r="I257" s="224"/>
      <c r="J257" s="225">
        <f>ROUND(I257*H257,2)</f>
        <v>0</v>
      </c>
      <c r="K257" s="221" t="s">
        <v>134</v>
      </c>
      <c r="L257" s="45"/>
      <c r="M257" s="226" t="s">
        <v>1</v>
      </c>
      <c r="N257" s="227" t="s">
        <v>44</v>
      </c>
      <c r="O257" s="92"/>
      <c r="P257" s="228">
        <f>O257*H257</f>
        <v>0</v>
      </c>
      <c r="Q257" s="228">
        <v>0.23000000000000001</v>
      </c>
      <c r="R257" s="228">
        <f>Q257*H257</f>
        <v>1.6951000000000001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135</v>
      </c>
      <c r="AT257" s="230" t="s">
        <v>130</v>
      </c>
      <c r="AU257" s="230" t="s">
        <v>89</v>
      </c>
      <c r="AY257" s="18" t="s">
        <v>128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87</v>
      </c>
      <c r="BK257" s="231">
        <f>ROUND(I257*H257,2)</f>
        <v>0</v>
      </c>
      <c r="BL257" s="18" t="s">
        <v>135</v>
      </c>
      <c r="BM257" s="230" t="s">
        <v>368</v>
      </c>
    </row>
    <row r="258" s="13" customFormat="1">
      <c r="A258" s="13"/>
      <c r="B258" s="232"/>
      <c r="C258" s="233"/>
      <c r="D258" s="234" t="s">
        <v>137</v>
      </c>
      <c r="E258" s="235" t="s">
        <v>1</v>
      </c>
      <c r="F258" s="236" t="s">
        <v>138</v>
      </c>
      <c r="G258" s="233"/>
      <c r="H258" s="237">
        <v>7.3700000000000001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137</v>
      </c>
      <c r="AU258" s="243" t="s">
        <v>89</v>
      </c>
      <c r="AV258" s="13" t="s">
        <v>89</v>
      </c>
      <c r="AW258" s="13" t="s">
        <v>36</v>
      </c>
      <c r="AX258" s="13" t="s">
        <v>79</v>
      </c>
      <c r="AY258" s="243" t="s">
        <v>128</v>
      </c>
    </row>
    <row r="259" s="2" customFormat="1" ht="33" customHeight="1">
      <c r="A259" s="39"/>
      <c r="B259" s="40"/>
      <c r="C259" s="219" t="s">
        <v>369</v>
      </c>
      <c r="D259" s="219" t="s">
        <v>130</v>
      </c>
      <c r="E259" s="220" t="s">
        <v>370</v>
      </c>
      <c r="F259" s="221" t="s">
        <v>371</v>
      </c>
      <c r="G259" s="222" t="s">
        <v>133</v>
      </c>
      <c r="H259" s="223">
        <v>7.3700000000000001</v>
      </c>
      <c r="I259" s="224"/>
      <c r="J259" s="225">
        <f>ROUND(I259*H259,2)</f>
        <v>0</v>
      </c>
      <c r="K259" s="221" t="s">
        <v>134</v>
      </c>
      <c r="L259" s="45"/>
      <c r="M259" s="226" t="s">
        <v>1</v>
      </c>
      <c r="N259" s="227" t="s">
        <v>44</v>
      </c>
      <c r="O259" s="92"/>
      <c r="P259" s="228">
        <f>O259*H259</f>
        <v>0</v>
      </c>
      <c r="Q259" s="228">
        <v>0.34499999999999997</v>
      </c>
      <c r="R259" s="228">
        <f>Q259*H259</f>
        <v>2.5426499999999996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135</v>
      </c>
      <c r="AT259" s="230" t="s">
        <v>130</v>
      </c>
      <c r="AU259" s="230" t="s">
        <v>89</v>
      </c>
      <c r="AY259" s="18" t="s">
        <v>128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87</v>
      </c>
      <c r="BK259" s="231">
        <f>ROUND(I259*H259,2)</f>
        <v>0</v>
      </c>
      <c r="BL259" s="18" t="s">
        <v>135</v>
      </c>
      <c r="BM259" s="230" t="s">
        <v>372</v>
      </c>
    </row>
    <row r="260" s="14" customFormat="1">
      <c r="A260" s="14"/>
      <c r="B260" s="244"/>
      <c r="C260" s="245"/>
      <c r="D260" s="234" t="s">
        <v>137</v>
      </c>
      <c r="E260" s="246" t="s">
        <v>1</v>
      </c>
      <c r="F260" s="247" t="s">
        <v>373</v>
      </c>
      <c r="G260" s="245"/>
      <c r="H260" s="246" t="s">
        <v>1</v>
      </c>
      <c r="I260" s="248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137</v>
      </c>
      <c r="AU260" s="253" t="s">
        <v>89</v>
      </c>
      <c r="AV260" s="14" t="s">
        <v>87</v>
      </c>
      <c r="AW260" s="14" t="s">
        <v>36</v>
      </c>
      <c r="AX260" s="14" t="s">
        <v>79</v>
      </c>
      <c r="AY260" s="253" t="s">
        <v>128</v>
      </c>
    </row>
    <row r="261" s="13" customFormat="1">
      <c r="A261" s="13"/>
      <c r="B261" s="232"/>
      <c r="C261" s="233"/>
      <c r="D261" s="234" t="s">
        <v>137</v>
      </c>
      <c r="E261" s="235" t="s">
        <v>1</v>
      </c>
      <c r="F261" s="236" t="s">
        <v>138</v>
      </c>
      <c r="G261" s="233"/>
      <c r="H261" s="237">
        <v>7.3700000000000001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137</v>
      </c>
      <c r="AU261" s="243" t="s">
        <v>89</v>
      </c>
      <c r="AV261" s="13" t="s">
        <v>89</v>
      </c>
      <c r="AW261" s="13" t="s">
        <v>36</v>
      </c>
      <c r="AX261" s="13" t="s">
        <v>87</v>
      </c>
      <c r="AY261" s="243" t="s">
        <v>128</v>
      </c>
    </row>
    <row r="262" s="2" customFormat="1" ht="33" customHeight="1">
      <c r="A262" s="39"/>
      <c r="B262" s="40"/>
      <c r="C262" s="219" t="s">
        <v>374</v>
      </c>
      <c r="D262" s="219" t="s">
        <v>130</v>
      </c>
      <c r="E262" s="220" t="s">
        <v>375</v>
      </c>
      <c r="F262" s="221" t="s">
        <v>376</v>
      </c>
      <c r="G262" s="222" t="s">
        <v>133</v>
      </c>
      <c r="H262" s="223">
        <v>28.600000000000001</v>
      </c>
      <c r="I262" s="224"/>
      <c r="J262" s="225">
        <f>ROUND(I262*H262,2)</f>
        <v>0</v>
      </c>
      <c r="K262" s="221" t="s">
        <v>134</v>
      </c>
      <c r="L262" s="45"/>
      <c r="M262" s="226" t="s">
        <v>1</v>
      </c>
      <c r="N262" s="227" t="s">
        <v>44</v>
      </c>
      <c r="O262" s="92"/>
      <c r="P262" s="228">
        <f>O262*H262</f>
        <v>0</v>
      </c>
      <c r="Q262" s="228">
        <v>0.46000000000000002</v>
      </c>
      <c r="R262" s="228">
        <f>Q262*H262</f>
        <v>13.156000000000001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135</v>
      </c>
      <c r="AT262" s="230" t="s">
        <v>130</v>
      </c>
      <c r="AU262" s="230" t="s">
        <v>89</v>
      </c>
      <c r="AY262" s="18" t="s">
        <v>128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87</v>
      </c>
      <c r="BK262" s="231">
        <f>ROUND(I262*H262,2)</f>
        <v>0</v>
      </c>
      <c r="BL262" s="18" t="s">
        <v>135</v>
      </c>
      <c r="BM262" s="230" t="s">
        <v>377</v>
      </c>
    </row>
    <row r="263" s="14" customFormat="1">
      <c r="A263" s="14"/>
      <c r="B263" s="244"/>
      <c r="C263" s="245"/>
      <c r="D263" s="234" t="s">
        <v>137</v>
      </c>
      <c r="E263" s="246" t="s">
        <v>1</v>
      </c>
      <c r="F263" s="247" t="s">
        <v>142</v>
      </c>
      <c r="G263" s="245"/>
      <c r="H263" s="246" t="s">
        <v>1</v>
      </c>
      <c r="I263" s="248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137</v>
      </c>
      <c r="AU263" s="253" t="s">
        <v>89</v>
      </c>
      <c r="AV263" s="14" t="s">
        <v>87</v>
      </c>
      <c r="AW263" s="14" t="s">
        <v>36</v>
      </c>
      <c r="AX263" s="14" t="s">
        <v>79</v>
      </c>
      <c r="AY263" s="253" t="s">
        <v>128</v>
      </c>
    </row>
    <row r="264" s="13" customFormat="1">
      <c r="A264" s="13"/>
      <c r="B264" s="232"/>
      <c r="C264" s="233"/>
      <c r="D264" s="234" t="s">
        <v>137</v>
      </c>
      <c r="E264" s="235" t="s">
        <v>1</v>
      </c>
      <c r="F264" s="236" t="s">
        <v>143</v>
      </c>
      <c r="G264" s="233"/>
      <c r="H264" s="237">
        <v>28.600000000000001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137</v>
      </c>
      <c r="AU264" s="243" t="s">
        <v>89</v>
      </c>
      <c r="AV264" s="13" t="s">
        <v>89</v>
      </c>
      <c r="AW264" s="13" t="s">
        <v>36</v>
      </c>
      <c r="AX264" s="13" t="s">
        <v>79</v>
      </c>
      <c r="AY264" s="243" t="s">
        <v>128</v>
      </c>
    </row>
    <row r="265" s="2" customFormat="1" ht="49.05" customHeight="1">
      <c r="A265" s="39"/>
      <c r="B265" s="40"/>
      <c r="C265" s="219" t="s">
        <v>378</v>
      </c>
      <c r="D265" s="219" t="s">
        <v>130</v>
      </c>
      <c r="E265" s="220" t="s">
        <v>379</v>
      </c>
      <c r="F265" s="221" t="s">
        <v>380</v>
      </c>
      <c r="G265" s="222" t="s">
        <v>133</v>
      </c>
      <c r="H265" s="223">
        <v>28.600000000000001</v>
      </c>
      <c r="I265" s="224"/>
      <c r="J265" s="225">
        <f>ROUND(I265*H265,2)</f>
        <v>0</v>
      </c>
      <c r="K265" s="221" t="s">
        <v>134</v>
      </c>
      <c r="L265" s="45"/>
      <c r="M265" s="226" t="s">
        <v>1</v>
      </c>
      <c r="N265" s="227" t="s">
        <v>44</v>
      </c>
      <c r="O265" s="92"/>
      <c r="P265" s="228">
        <f>O265*H265</f>
        <v>0</v>
      </c>
      <c r="Q265" s="228">
        <v>0.39561000000000002</v>
      </c>
      <c r="R265" s="228">
        <f>Q265*H265</f>
        <v>11.314446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135</v>
      </c>
      <c r="AT265" s="230" t="s">
        <v>130</v>
      </c>
      <c r="AU265" s="230" t="s">
        <v>89</v>
      </c>
      <c r="AY265" s="18" t="s">
        <v>128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87</v>
      </c>
      <c r="BK265" s="231">
        <f>ROUND(I265*H265,2)</f>
        <v>0</v>
      </c>
      <c r="BL265" s="18" t="s">
        <v>135</v>
      </c>
      <c r="BM265" s="230" t="s">
        <v>381</v>
      </c>
    </row>
    <row r="266" s="2" customFormat="1" ht="37.8" customHeight="1">
      <c r="A266" s="39"/>
      <c r="B266" s="40"/>
      <c r="C266" s="219" t="s">
        <v>382</v>
      </c>
      <c r="D266" s="219" t="s">
        <v>130</v>
      </c>
      <c r="E266" s="220" t="s">
        <v>383</v>
      </c>
      <c r="F266" s="221" t="s">
        <v>384</v>
      </c>
      <c r="G266" s="222" t="s">
        <v>133</v>
      </c>
      <c r="H266" s="223">
        <v>28.600000000000001</v>
      </c>
      <c r="I266" s="224"/>
      <c r="J266" s="225">
        <f>ROUND(I266*H266,2)</f>
        <v>0</v>
      </c>
      <c r="K266" s="221" t="s">
        <v>134</v>
      </c>
      <c r="L266" s="45"/>
      <c r="M266" s="226" t="s">
        <v>1</v>
      </c>
      <c r="N266" s="227" t="s">
        <v>44</v>
      </c>
      <c r="O266" s="92"/>
      <c r="P266" s="228">
        <f>O266*H266</f>
        <v>0</v>
      </c>
      <c r="Q266" s="228">
        <v>0.51085999999999998</v>
      </c>
      <c r="R266" s="228">
        <f>Q266*H266</f>
        <v>14.610596000000001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135</v>
      </c>
      <c r="AT266" s="230" t="s">
        <v>130</v>
      </c>
      <c r="AU266" s="230" t="s">
        <v>89</v>
      </c>
      <c r="AY266" s="18" t="s">
        <v>128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87</v>
      </c>
      <c r="BK266" s="231">
        <f>ROUND(I266*H266,2)</f>
        <v>0</v>
      </c>
      <c r="BL266" s="18" t="s">
        <v>135</v>
      </c>
      <c r="BM266" s="230" t="s">
        <v>385</v>
      </c>
    </row>
    <row r="267" s="14" customFormat="1">
      <c r="A267" s="14"/>
      <c r="B267" s="244"/>
      <c r="C267" s="245"/>
      <c r="D267" s="234" t="s">
        <v>137</v>
      </c>
      <c r="E267" s="246" t="s">
        <v>1</v>
      </c>
      <c r="F267" s="247" t="s">
        <v>142</v>
      </c>
      <c r="G267" s="245"/>
      <c r="H267" s="246" t="s">
        <v>1</v>
      </c>
      <c r="I267" s="248"/>
      <c r="J267" s="245"/>
      <c r="K267" s="245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137</v>
      </c>
      <c r="AU267" s="253" t="s">
        <v>89</v>
      </c>
      <c r="AV267" s="14" t="s">
        <v>87</v>
      </c>
      <c r="AW267" s="14" t="s">
        <v>36</v>
      </c>
      <c r="AX267" s="14" t="s">
        <v>79</v>
      </c>
      <c r="AY267" s="253" t="s">
        <v>128</v>
      </c>
    </row>
    <row r="268" s="13" customFormat="1">
      <c r="A268" s="13"/>
      <c r="B268" s="232"/>
      <c r="C268" s="233"/>
      <c r="D268" s="234" t="s">
        <v>137</v>
      </c>
      <c r="E268" s="235" t="s">
        <v>1</v>
      </c>
      <c r="F268" s="236" t="s">
        <v>143</v>
      </c>
      <c r="G268" s="233"/>
      <c r="H268" s="237">
        <v>28.600000000000001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137</v>
      </c>
      <c r="AU268" s="243" t="s">
        <v>89</v>
      </c>
      <c r="AV268" s="13" t="s">
        <v>89</v>
      </c>
      <c r="AW268" s="13" t="s">
        <v>36</v>
      </c>
      <c r="AX268" s="13" t="s">
        <v>79</v>
      </c>
      <c r="AY268" s="243" t="s">
        <v>128</v>
      </c>
    </row>
    <row r="269" s="2" customFormat="1" ht="24.15" customHeight="1">
      <c r="A269" s="39"/>
      <c r="B269" s="40"/>
      <c r="C269" s="219" t="s">
        <v>386</v>
      </c>
      <c r="D269" s="219" t="s">
        <v>130</v>
      </c>
      <c r="E269" s="220" t="s">
        <v>387</v>
      </c>
      <c r="F269" s="221" t="s">
        <v>388</v>
      </c>
      <c r="G269" s="222" t="s">
        <v>133</v>
      </c>
      <c r="H269" s="223">
        <v>28.600000000000001</v>
      </c>
      <c r="I269" s="224"/>
      <c r="J269" s="225">
        <f>ROUND(I269*H269,2)</f>
        <v>0</v>
      </c>
      <c r="K269" s="221" t="s">
        <v>134</v>
      </c>
      <c r="L269" s="45"/>
      <c r="M269" s="226" t="s">
        <v>1</v>
      </c>
      <c r="N269" s="227" t="s">
        <v>44</v>
      </c>
      <c r="O269" s="92"/>
      <c r="P269" s="228">
        <f>O269*H269</f>
        <v>0</v>
      </c>
      <c r="Q269" s="228">
        <v>0.00060999999999999997</v>
      </c>
      <c r="R269" s="228">
        <f>Q269*H269</f>
        <v>0.017446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135</v>
      </c>
      <c r="AT269" s="230" t="s">
        <v>130</v>
      </c>
      <c r="AU269" s="230" t="s">
        <v>89</v>
      </c>
      <c r="AY269" s="18" t="s">
        <v>128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87</v>
      </c>
      <c r="BK269" s="231">
        <f>ROUND(I269*H269,2)</f>
        <v>0</v>
      </c>
      <c r="BL269" s="18" t="s">
        <v>135</v>
      </c>
      <c r="BM269" s="230" t="s">
        <v>389</v>
      </c>
    </row>
    <row r="270" s="2" customFormat="1" ht="44.25" customHeight="1">
      <c r="A270" s="39"/>
      <c r="B270" s="40"/>
      <c r="C270" s="219" t="s">
        <v>390</v>
      </c>
      <c r="D270" s="219" t="s">
        <v>130</v>
      </c>
      <c r="E270" s="220" t="s">
        <v>391</v>
      </c>
      <c r="F270" s="221" t="s">
        <v>392</v>
      </c>
      <c r="G270" s="222" t="s">
        <v>133</v>
      </c>
      <c r="H270" s="223">
        <v>28.600000000000001</v>
      </c>
      <c r="I270" s="224"/>
      <c r="J270" s="225">
        <f>ROUND(I270*H270,2)</f>
        <v>0</v>
      </c>
      <c r="K270" s="221" t="s">
        <v>134</v>
      </c>
      <c r="L270" s="45"/>
      <c r="M270" s="226" t="s">
        <v>1</v>
      </c>
      <c r="N270" s="227" t="s">
        <v>44</v>
      </c>
      <c r="O270" s="92"/>
      <c r="P270" s="228">
        <f>O270*H270</f>
        <v>0</v>
      </c>
      <c r="Q270" s="228">
        <v>0.12966</v>
      </c>
      <c r="R270" s="228">
        <f>Q270*H270</f>
        <v>3.7082760000000001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135</v>
      </c>
      <c r="AT270" s="230" t="s">
        <v>130</v>
      </c>
      <c r="AU270" s="230" t="s">
        <v>89</v>
      </c>
      <c r="AY270" s="18" t="s">
        <v>128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87</v>
      </c>
      <c r="BK270" s="231">
        <f>ROUND(I270*H270,2)</f>
        <v>0</v>
      </c>
      <c r="BL270" s="18" t="s">
        <v>135</v>
      </c>
      <c r="BM270" s="230" t="s">
        <v>393</v>
      </c>
    </row>
    <row r="271" s="2" customFormat="1" ht="66.75" customHeight="1">
      <c r="A271" s="39"/>
      <c r="B271" s="40"/>
      <c r="C271" s="219" t="s">
        <v>394</v>
      </c>
      <c r="D271" s="219" t="s">
        <v>130</v>
      </c>
      <c r="E271" s="220" t="s">
        <v>395</v>
      </c>
      <c r="F271" s="221" t="s">
        <v>396</v>
      </c>
      <c r="G271" s="222" t="s">
        <v>133</v>
      </c>
      <c r="H271" s="223">
        <v>7.3700000000000001</v>
      </c>
      <c r="I271" s="224"/>
      <c r="J271" s="225">
        <f>ROUND(I271*H271,2)</f>
        <v>0</v>
      </c>
      <c r="K271" s="221" t="s">
        <v>134</v>
      </c>
      <c r="L271" s="45"/>
      <c r="M271" s="226" t="s">
        <v>1</v>
      </c>
      <c r="N271" s="227" t="s">
        <v>44</v>
      </c>
      <c r="O271" s="92"/>
      <c r="P271" s="228">
        <f>O271*H271</f>
        <v>0</v>
      </c>
      <c r="Q271" s="228">
        <v>0.10100000000000001</v>
      </c>
      <c r="R271" s="228">
        <f>Q271*H271</f>
        <v>0.74437000000000009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135</v>
      </c>
      <c r="AT271" s="230" t="s">
        <v>130</v>
      </c>
      <c r="AU271" s="230" t="s">
        <v>89</v>
      </c>
      <c r="AY271" s="18" t="s">
        <v>128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87</v>
      </c>
      <c r="BK271" s="231">
        <f>ROUND(I271*H271,2)</f>
        <v>0</v>
      </c>
      <c r="BL271" s="18" t="s">
        <v>135</v>
      </c>
      <c r="BM271" s="230" t="s">
        <v>397</v>
      </c>
    </row>
    <row r="272" s="14" customFormat="1">
      <c r="A272" s="14"/>
      <c r="B272" s="244"/>
      <c r="C272" s="245"/>
      <c r="D272" s="234" t="s">
        <v>137</v>
      </c>
      <c r="E272" s="246" t="s">
        <v>1</v>
      </c>
      <c r="F272" s="247" t="s">
        <v>373</v>
      </c>
      <c r="G272" s="245"/>
      <c r="H272" s="246" t="s">
        <v>1</v>
      </c>
      <c r="I272" s="248"/>
      <c r="J272" s="245"/>
      <c r="K272" s="245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137</v>
      </c>
      <c r="AU272" s="253" t="s">
        <v>89</v>
      </c>
      <c r="AV272" s="14" t="s">
        <v>87</v>
      </c>
      <c r="AW272" s="14" t="s">
        <v>36</v>
      </c>
      <c r="AX272" s="14" t="s">
        <v>79</v>
      </c>
      <c r="AY272" s="253" t="s">
        <v>128</v>
      </c>
    </row>
    <row r="273" s="13" customFormat="1">
      <c r="A273" s="13"/>
      <c r="B273" s="232"/>
      <c r="C273" s="233"/>
      <c r="D273" s="234" t="s">
        <v>137</v>
      </c>
      <c r="E273" s="235" t="s">
        <v>1</v>
      </c>
      <c r="F273" s="236" t="s">
        <v>138</v>
      </c>
      <c r="G273" s="233"/>
      <c r="H273" s="237">
        <v>7.3700000000000001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137</v>
      </c>
      <c r="AU273" s="243" t="s">
        <v>89</v>
      </c>
      <c r="AV273" s="13" t="s">
        <v>89</v>
      </c>
      <c r="AW273" s="13" t="s">
        <v>36</v>
      </c>
      <c r="AX273" s="13" t="s">
        <v>87</v>
      </c>
      <c r="AY273" s="243" t="s">
        <v>128</v>
      </c>
    </row>
    <row r="274" s="2" customFormat="1" ht="21.75" customHeight="1">
      <c r="A274" s="39"/>
      <c r="B274" s="40"/>
      <c r="C274" s="276" t="s">
        <v>398</v>
      </c>
      <c r="D274" s="276" t="s">
        <v>285</v>
      </c>
      <c r="E274" s="277" t="s">
        <v>399</v>
      </c>
      <c r="F274" s="278" t="s">
        <v>400</v>
      </c>
      <c r="G274" s="279" t="s">
        <v>133</v>
      </c>
      <c r="H274" s="280">
        <v>8.1069999999999993</v>
      </c>
      <c r="I274" s="281"/>
      <c r="J274" s="282">
        <f>ROUND(I274*H274,2)</f>
        <v>0</v>
      </c>
      <c r="K274" s="278" t="s">
        <v>134</v>
      </c>
      <c r="L274" s="283"/>
      <c r="M274" s="284" t="s">
        <v>1</v>
      </c>
      <c r="N274" s="285" t="s">
        <v>44</v>
      </c>
      <c r="O274" s="92"/>
      <c r="P274" s="228">
        <f>O274*H274</f>
        <v>0</v>
      </c>
      <c r="Q274" s="228">
        <v>0.067000000000000004</v>
      </c>
      <c r="R274" s="228">
        <f>Q274*H274</f>
        <v>0.54316900000000001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167</v>
      </c>
      <c r="AT274" s="230" t="s">
        <v>285</v>
      </c>
      <c r="AU274" s="230" t="s">
        <v>89</v>
      </c>
      <c r="AY274" s="18" t="s">
        <v>128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87</v>
      </c>
      <c r="BK274" s="231">
        <f>ROUND(I274*H274,2)</f>
        <v>0</v>
      </c>
      <c r="BL274" s="18" t="s">
        <v>135</v>
      </c>
      <c r="BM274" s="230" t="s">
        <v>401</v>
      </c>
    </row>
    <row r="275" s="13" customFormat="1">
      <c r="A275" s="13"/>
      <c r="B275" s="232"/>
      <c r="C275" s="233"/>
      <c r="D275" s="234" t="s">
        <v>137</v>
      </c>
      <c r="E275" s="235" t="s">
        <v>1</v>
      </c>
      <c r="F275" s="236" t="s">
        <v>402</v>
      </c>
      <c r="G275" s="233"/>
      <c r="H275" s="237">
        <v>8.1069999999999993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137</v>
      </c>
      <c r="AU275" s="243" t="s">
        <v>89</v>
      </c>
      <c r="AV275" s="13" t="s">
        <v>89</v>
      </c>
      <c r="AW275" s="13" t="s">
        <v>36</v>
      </c>
      <c r="AX275" s="13" t="s">
        <v>79</v>
      </c>
      <c r="AY275" s="243" t="s">
        <v>128</v>
      </c>
    </row>
    <row r="276" s="12" customFormat="1" ht="22.8" customHeight="1">
      <c r="A276" s="12"/>
      <c r="B276" s="203"/>
      <c r="C276" s="204"/>
      <c r="D276" s="205" t="s">
        <v>78</v>
      </c>
      <c r="E276" s="217" t="s">
        <v>167</v>
      </c>
      <c r="F276" s="217" t="s">
        <v>403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SUM(P277:P286)</f>
        <v>0</v>
      </c>
      <c r="Q276" s="211"/>
      <c r="R276" s="212">
        <f>SUM(R277:R286)</f>
        <v>0.6682809999999999</v>
      </c>
      <c r="S276" s="211"/>
      <c r="T276" s="213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87</v>
      </c>
      <c r="AT276" s="215" t="s">
        <v>78</v>
      </c>
      <c r="AU276" s="215" t="s">
        <v>87</v>
      </c>
      <c r="AY276" s="214" t="s">
        <v>128</v>
      </c>
      <c r="BK276" s="216">
        <f>SUM(BK277:BK286)</f>
        <v>0</v>
      </c>
    </row>
    <row r="277" s="2" customFormat="1" ht="44.25" customHeight="1">
      <c r="A277" s="39"/>
      <c r="B277" s="40"/>
      <c r="C277" s="219" t="s">
        <v>404</v>
      </c>
      <c r="D277" s="219" t="s">
        <v>130</v>
      </c>
      <c r="E277" s="220" t="s">
        <v>405</v>
      </c>
      <c r="F277" s="221" t="s">
        <v>406</v>
      </c>
      <c r="G277" s="222" t="s">
        <v>164</v>
      </c>
      <c r="H277" s="223">
        <v>46</v>
      </c>
      <c r="I277" s="224"/>
      <c r="J277" s="225">
        <f>ROUND(I277*H277,2)</f>
        <v>0</v>
      </c>
      <c r="K277" s="221" t="s">
        <v>134</v>
      </c>
      <c r="L277" s="45"/>
      <c r="M277" s="226" t="s">
        <v>1</v>
      </c>
      <c r="N277" s="227" t="s">
        <v>44</v>
      </c>
      <c r="O277" s="92"/>
      <c r="P277" s="228">
        <f>O277*H277</f>
        <v>0</v>
      </c>
      <c r="Q277" s="228">
        <v>0.0027599999999999999</v>
      </c>
      <c r="R277" s="228">
        <f>Q277*H277</f>
        <v>0.12695999999999999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135</v>
      </c>
      <c r="AT277" s="230" t="s">
        <v>130</v>
      </c>
      <c r="AU277" s="230" t="s">
        <v>89</v>
      </c>
      <c r="AY277" s="18" t="s">
        <v>128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87</v>
      </c>
      <c r="BK277" s="231">
        <f>ROUND(I277*H277,2)</f>
        <v>0</v>
      </c>
      <c r="BL277" s="18" t="s">
        <v>135</v>
      </c>
      <c r="BM277" s="230" t="s">
        <v>407</v>
      </c>
    </row>
    <row r="278" s="2" customFormat="1" ht="24.15" customHeight="1">
      <c r="A278" s="39"/>
      <c r="B278" s="40"/>
      <c r="C278" s="276" t="s">
        <v>408</v>
      </c>
      <c r="D278" s="276" t="s">
        <v>285</v>
      </c>
      <c r="E278" s="277" t="s">
        <v>409</v>
      </c>
      <c r="F278" s="278" t="s">
        <v>410</v>
      </c>
      <c r="G278" s="279" t="s">
        <v>164</v>
      </c>
      <c r="H278" s="280">
        <v>46.689999999999998</v>
      </c>
      <c r="I278" s="281"/>
      <c r="J278" s="282">
        <f>ROUND(I278*H278,2)</f>
        <v>0</v>
      </c>
      <c r="K278" s="278" t="s">
        <v>134</v>
      </c>
      <c r="L278" s="283"/>
      <c r="M278" s="284" t="s">
        <v>1</v>
      </c>
      <c r="N278" s="285" t="s">
        <v>44</v>
      </c>
      <c r="O278" s="92"/>
      <c r="P278" s="228">
        <f>O278*H278</f>
        <v>0</v>
      </c>
      <c r="Q278" s="228">
        <v>0.0038999999999999998</v>
      </c>
      <c r="R278" s="228">
        <f>Q278*H278</f>
        <v>0.18209099999999998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167</v>
      </c>
      <c r="AT278" s="230" t="s">
        <v>285</v>
      </c>
      <c r="AU278" s="230" t="s">
        <v>89</v>
      </c>
      <c r="AY278" s="18" t="s">
        <v>128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87</v>
      </c>
      <c r="BK278" s="231">
        <f>ROUND(I278*H278,2)</f>
        <v>0</v>
      </c>
      <c r="BL278" s="18" t="s">
        <v>135</v>
      </c>
      <c r="BM278" s="230" t="s">
        <v>411</v>
      </c>
    </row>
    <row r="279" s="13" customFormat="1">
      <c r="A279" s="13"/>
      <c r="B279" s="232"/>
      <c r="C279" s="233"/>
      <c r="D279" s="234" t="s">
        <v>137</v>
      </c>
      <c r="E279" s="235" t="s">
        <v>1</v>
      </c>
      <c r="F279" s="236" t="s">
        <v>412</v>
      </c>
      <c r="G279" s="233"/>
      <c r="H279" s="237">
        <v>46.689999999999998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137</v>
      </c>
      <c r="AU279" s="243" t="s">
        <v>89</v>
      </c>
      <c r="AV279" s="13" t="s">
        <v>89</v>
      </c>
      <c r="AW279" s="13" t="s">
        <v>36</v>
      </c>
      <c r="AX279" s="13" t="s">
        <v>79</v>
      </c>
      <c r="AY279" s="243" t="s">
        <v>128</v>
      </c>
    </row>
    <row r="280" s="2" customFormat="1" ht="37.8" customHeight="1">
      <c r="A280" s="39"/>
      <c r="B280" s="40"/>
      <c r="C280" s="219" t="s">
        <v>413</v>
      </c>
      <c r="D280" s="219" t="s">
        <v>130</v>
      </c>
      <c r="E280" s="220" t="s">
        <v>414</v>
      </c>
      <c r="F280" s="221" t="s">
        <v>415</v>
      </c>
      <c r="G280" s="222" t="s">
        <v>335</v>
      </c>
      <c r="H280" s="223">
        <v>1</v>
      </c>
      <c r="I280" s="224"/>
      <c r="J280" s="225">
        <f>ROUND(I280*H280,2)</f>
        <v>0</v>
      </c>
      <c r="K280" s="221" t="s">
        <v>134</v>
      </c>
      <c r="L280" s="45"/>
      <c r="M280" s="226" t="s">
        <v>1</v>
      </c>
      <c r="N280" s="227" t="s">
        <v>44</v>
      </c>
      <c r="O280" s="92"/>
      <c r="P280" s="228">
        <f>O280*H280</f>
        <v>0</v>
      </c>
      <c r="Q280" s="228">
        <v>0.0081399999999999997</v>
      </c>
      <c r="R280" s="228">
        <f>Q280*H280</f>
        <v>0.0081399999999999997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135</v>
      </c>
      <c r="AT280" s="230" t="s">
        <v>130</v>
      </c>
      <c r="AU280" s="230" t="s">
        <v>89</v>
      </c>
      <c r="AY280" s="18" t="s">
        <v>128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87</v>
      </c>
      <c r="BK280" s="231">
        <f>ROUND(I280*H280,2)</f>
        <v>0</v>
      </c>
      <c r="BL280" s="18" t="s">
        <v>135</v>
      </c>
      <c r="BM280" s="230" t="s">
        <v>416</v>
      </c>
    </row>
    <row r="281" s="2" customFormat="1" ht="37.8" customHeight="1">
      <c r="A281" s="39"/>
      <c r="B281" s="40"/>
      <c r="C281" s="219" t="s">
        <v>417</v>
      </c>
      <c r="D281" s="219" t="s">
        <v>130</v>
      </c>
      <c r="E281" s="220" t="s">
        <v>418</v>
      </c>
      <c r="F281" s="221" t="s">
        <v>419</v>
      </c>
      <c r="G281" s="222" t="s">
        <v>335</v>
      </c>
      <c r="H281" s="223">
        <v>1</v>
      </c>
      <c r="I281" s="224"/>
      <c r="J281" s="225">
        <f>ROUND(I281*H281,2)</f>
        <v>0</v>
      </c>
      <c r="K281" s="221" t="s">
        <v>134</v>
      </c>
      <c r="L281" s="45"/>
      <c r="M281" s="226" t="s">
        <v>1</v>
      </c>
      <c r="N281" s="227" t="s">
        <v>44</v>
      </c>
      <c r="O281" s="92"/>
      <c r="P281" s="228">
        <f>O281*H281</f>
        <v>0</v>
      </c>
      <c r="Q281" s="228">
        <v>0.011950000000000001</v>
      </c>
      <c r="R281" s="228">
        <f>Q281*H281</f>
        <v>0.011950000000000001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135</v>
      </c>
      <c r="AT281" s="230" t="s">
        <v>130</v>
      </c>
      <c r="AU281" s="230" t="s">
        <v>89</v>
      </c>
      <c r="AY281" s="18" t="s">
        <v>128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87</v>
      </c>
      <c r="BK281" s="231">
        <f>ROUND(I281*H281,2)</f>
        <v>0</v>
      </c>
      <c r="BL281" s="18" t="s">
        <v>135</v>
      </c>
      <c r="BM281" s="230" t="s">
        <v>420</v>
      </c>
    </row>
    <row r="282" s="2" customFormat="1" ht="37.8" customHeight="1">
      <c r="A282" s="39"/>
      <c r="B282" s="40"/>
      <c r="C282" s="219" t="s">
        <v>421</v>
      </c>
      <c r="D282" s="219" t="s">
        <v>130</v>
      </c>
      <c r="E282" s="220" t="s">
        <v>422</v>
      </c>
      <c r="F282" s="221" t="s">
        <v>423</v>
      </c>
      <c r="G282" s="222" t="s">
        <v>335</v>
      </c>
      <c r="H282" s="223">
        <v>1</v>
      </c>
      <c r="I282" s="224"/>
      <c r="J282" s="225">
        <f>ROUND(I282*H282,2)</f>
        <v>0</v>
      </c>
      <c r="K282" s="221" t="s">
        <v>134</v>
      </c>
      <c r="L282" s="45"/>
      <c r="M282" s="226" t="s">
        <v>1</v>
      </c>
      <c r="N282" s="227" t="s">
        <v>44</v>
      </c>
      <c r="O282" s="92"/>
      <c r="P282" s="228">
        <f>O282*H282</f>
        <v>0</v>
      </c>
      <c r="Q282" s="228">
        <v>0.023709999999999998</v>
      </c>
      <c r="R282" s="228">
        <f>Q282*H282</f>
        <v>0.023709999999999998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135</v>
      </c>
      <c r="AT282" s="230" t="s">
        <v>130</v>
      </c>
      <c r="AU282" s="230" t="s">
        <v>89</v>
      </c>
      <c r="AY282" s="18" t="s">
        <v>128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87</v>
      </c>
      <c r="BK282" s="231">
        <f>ROUND(I282*H282,2)</f>
        <v>0</v>
      </c>
      <c r="BL282" s="18" t="s">
        <v>135</v>
      </c>
      <c r="BM282" s="230" t="s">
        <v>424</v>
      </c>
    </row>
    <row r="283" s="2" customFormat="1" ht="37.8" customHeight="1">
      <c r="A283" s="39"/>
      <c r="B283" s="40"/>
      <c r="C283" s="219" t="s">
        <v>425</v>
      </c>
      <c r="D283" s="219" t="s">
        <v>130</v>
      </c>
      <c r="E283" s="220" t="s">
        <v>426</v>
      </c>
      <c r="F283" s="221" t="s">
        <v>427</v>
      </c>
      <c r="G283" s="222" t="s">
        <v>335</v>
      </c>
      <c r="H283" s="223">
        <v>3</v>
      </c>
      <c r="I283" s="224"/>
      <c r="J283" s="225">
        <f>ROUND(I283*H283,2)</f>
        <v>0</v>
      </c>
      <c r="K283" s="221" t="s">
        <v>134</v>
      </c>
      <c r="L283" s="45"/>
      <c r="M283" s="226" t="s">
        <v>1</v>
      </c>
      <c r="N283" s="227" t="s">
        <v>44</v>
      </c>
      <c r="O283" s="92"/>
      <c r="P283" s="228">
        <f>O283*H283</f>
        <v>0</v>
      </c>
      <c r="Q283" s="228">
        <v>0.037249999999999998</v>
      </c>
      <c r="R283" s="228">
        <f>Q283*H283</f>
        <v>0.11174999999999999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135</v>
      </c>
      <c r="AT283" s="230" t="s">
        <v>130</v>
      </c>
      <c r="AU283" s="230" t="s">
        <v>89</v>
      </c>
      <c r="AY283" s="18" t="s">
        <v>128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87</v>
      </c>
      <c r="BK283" s="231">
        <f>ROUND(I283*H283,2)</f>
        <v>0</v>
      </c>
      <c r="BL283" s="18" t="s">
        <v>135</v>
      </c>
      <c r="BM283" s="230" t="s">
        <v>428</v>
      </c>
    </row>
    <row r="284" s="2" customFormat="1" ht="37.8" customHeight="1">
      <c r="A284" s="39"/>
      <c r="B284" s="40"/>
      <c r="C284" s="219" t="s">
        <v>429</v>
      </c>
      <c r="D284" s="219" t="s">
        <v>130</v>
      </c>
      <c r="E284" s="220" t="s">
        <v>430</v>
      </c>
      <c r="F284" s="221" t="s">
        <v>431</v>
      </c>
      <c r="G284" s="222" t="s">
        <v>335</v>
      </c>
      <c r="H284" s="223">
        <v>2</v>
      </c>
      <c r="I284" s="224"/>
      <c r="J284" s="225">
        <f>ROUND(I284*H284,2)</f>
        <v>0</v>
      </c>
      <c r="K284" s="221" t="s">
        <v>134</v>
      </c>
      <c r="L284" s="45"/>
      <c r="M284" s="226" t="s">
        <v>1</v>
      </c>
      <c r="N284" s="227" t="s">
        <v>44</v>
      </c>
      <c r="O284" s="92"/>
      <c r="P284" s="228">
        <f>O284*H284</f>
        <v>0</v>
      </c>
      <c r="Q284" s="228">
        <v>0.058029999999999998</v>
      </c>
      <c r="R284" s="228">
        <f>Q284*H284</f>
        <v>0.11606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135</v>
      </c>
      <c r="AT284" s="230" t="s">
        <v>130</v>
      </c>
      <c r="AU284" s="230" t="s">
        <v>89</v>
      </c>
      <c r="AY284" s="18" t="s">
        <v>128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87</v>
      </c>
      <c r="BK284" s="231">
        <f>ROUND(I284*H284,2)</f>
        <v>0</v>
      </c>
      <c r="BL284" s="18" t="s">
        <v>135</v>
      </c>
      <c r="BM284" s="230" t="s">
        <v>432</v>
      </c>
    </row>
    <row r="285" s="2" customFormat="1" ht="44.25" customHeight="1">
      <c r="A285" s="39"/>
      <c r="B285" s="40"/>
      <c r="C285" s="219" t="s">
        <v>433</v>
      </c>
      <c r="D285" s="219" t="s">
        <v>130</v>
      </c>
      <c r="E285" s="220" t="s">
        <v>434</v>
      </c>
      <c r="F285" s="221" t="s">
        <v>435</v>
      </c>
      <c r="G285" s="222" t="s">
        <v>335</v>
      </c>
      <c r="H285" s="223">
        <v>1</v>
      </c>
      <c r="I285" s="224"/>
      <c r="J285" s="225">
        <f>ROUND(I285*H285,2)</f>
        <v>0</v>
      </c>
      <c r="K285" s="221" t="s">
        <v>134</v>
      </c>
      <c r="L285" s="45"/>
      <c r="M285" s="226" t="s">
        <v>1</v>
      </c>
      <c r="N285" s="227" t="s">
        <v>44</v>
      </c>
      <c r="O285" s="92"/>
      <c r="P285" s="228">
        <f>O285*H285</f>
        <v>0</v>
      </c>
      <c r="Q285" s="228">
        <v>0.068959999999999994</v>
      </c>
      <c r="R285" s="228">
        <f>Q285*H285</f>
        <v>0.068959999999999994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135</v>
      </c>
      <c r="AT285" s="230" t="s">
        <v>130</v>
      </c>
      <c r="AU285" s="230" t="s">
        <v>89</v>
      </c>
      <c r="AY285" s="18" t="s">
        <v>128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87</v>
      </c>
      <c r="BK285" s="231">
        <f>ROUND(I285*H285,2)</f>
        <v>0</v>
      </c>
      <c r="BL285" s="18" t="s">
        <v>135</v>
      </c>
      <c r="BM285" s="230" t="s">
        <v>436</v>
      </c>
    </row>
    <row r="286" s="2" customFormat="1" ht="44.25" customHeight="1">
      <c r="A286" s="39"/>
      <c r="B286" s="40"/>
      <c r="C286" s="219" t="s">
        <v>437</v>
      </c>
      <c r="D286" s="219" t="s">
        <v>130</v>
      </c>
      <c r="E286" s="220" t="s">
        <v>438</v>
      </c>
      <c r="F286" s="221" t="s">
        <v>439</v>
      </c>
      <c r="G286" s="222" t="s">
        <v>335</v>
      </c>
      <c r="H286" s="223">
        <v>3</v>
      </c>
      <c r="I286" s="224"/>
      <c r="J286" s="225">
        <f>ROUND(I286*H286,2)</f>
        <v>0</v>
      </c>
      <c r="K286" s="221" t="s">
        <v>134</v>
      </c>
      <c r="L286" s="45"/>
      <c r="M286" s="226" t="s">
        <v>1</v>
      </c>
      <c r="N286" s="227" t="s">
        <v>44</v>
      </c>
      <c r="O286" s="92"/>
      <c r="P286" s="228">
        <f>O286*H286</f>
        <v>0</v>
      </c>
      <c r="Q286" s="228">
        <v>0.0062199999999999998</v>
      </c>
      <c r="R286" s="228">
        <f>Q286*H286</f>
        <v>0.01866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135</v>
      </c>
      <c r="AT286" s="230" t="s">
        <v>130</v>
      </c>
      <c r="AU286" s="230" t="s">
        <v>89</v>
      </c>
      <c r="AY286" s="18" t="s">
        <v>128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87</v>
      </c>
      <c r="BK286" s="231">
        <f>ROUND(I286*H286,2)</f>
        <v>0</v>
      </c>
      <c r="BL286" s="18" t="s">
        <v>135</v>
      </c>
      <c r="BM286" s="230" t="s">
        <v>440</v>
      </c>
    </row>
    <row r="287" s="12" customFormat="1" ht="22.8" customHeight="1">
      <c r="A287" s="12"/>
      <c r="B287" s="203"/>
      <c r="C287" s="204"/>
      <c r="D287" s="205" t="s">
        <v>78</v>
      </c>
      <c r="E287" s="217" t="s">
        <v>441</v>
      </c>
      <c r="F287" s="217" t="s">
        <v>442</v>
      </c>
      <c r="G287" s="204"/>
      <c r="H287" s="204"/>
      <c r="I287" s="207"/>
      <c r="J287" s="218">
        <f>BK287</f>
        <v>0</v>
      </c>
      <c r="K287" s="204"/>
      <c r="L287" s="209"/>
      <c r="M287" s="210"/>
      <c r="N287" s="211"/>
      <c r="O287" s="211"/>
      <c r="P287" s="212">
        <f>SUM(P288:P289)</f>
        <v>0</v>
      </c>
      <c r="Q287" s="211"/>
      <c r="R287" s="212">
        <f>SUM(R288:R289)</f>
        <v>0</v>
      </c>
      <c r="S287" s="211"/>
      <c r="T287" s="21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87</v>
      </c>
      <c r="AT287" s="215" t="s">
        <v>78</v>
      </c>
      <c r="AU287" s="215" t="s">
        <v>87</v>
      </c>
      <c r="AY287" s="214" t="s">
        <v>128</v>
      </c>
      <c r="BK287" s="216">
        <f>SUM(BK288:BK289)</f>
        <v>0</v>
      </c>
    </row>
    <row r="288" s="2" customFormat="1" ht="24.15" customHeight="1">
      <c r="A288" s="39"/>
      <c r="B288" s="40"/>
      <c r="C288" s="219" t="s">
        <v>443</v>
      </c>
      <c r="D288" s="219" t="s">
        <v>130</v>
      </c>
      <c r="E288" s="220" t="s">
        <v>444</v>
      </c>
      <c r="F288" s="221" t="s">
        <v>445</v>
      </c>
      <c r="G288" s="222" t="s">
        <v>164</v>
      </c>
      <c r="H288" s="223">
        <v>46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44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135</v>
      </c>
      <c r="AT288" s="230" t="s">
        <v>130</v>
      </c>
      <c r="AU288" s="230" t="s">
        <v>89</v>
      </c>
      <c r="AY288" s="18" t="s">
        <v>128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87</v>
      </c>
      <c r="BK288" s="231">
        <f>ROUND(I288*H288,2)</f>
        <v>0</v>
      </c>
      <c r="BL288" s="18" t="s">
        <v>135</v>
      </c>
      <c r="BM288" s="230" t="s">
        <v>446</v>
      </c>
    </row>
    <row r="289" s="2" customFormat="1" ht="16.5" customHeight="1">
      <c r="A289" s="39"/>
      <c r="B289" s="40"/>
      <c r="C289" s="219" t="s">
        <v>447</v>
      </c>
      <c r="D289" s="219" t="s">
        <v>130</v>
      </c>
      <c r="E289" s="220" t="s">
        <v>448</v>
      </c>
      <c r="F289" s="221" t="s">
        <v>449</v>
      </c>
      <c r="G289" s="222" t="s">
        <v>164</v>
      </c>
      <c r="H289" s="223">
        <v>46</v>
      </c>
      <c r="I289" s="224"/>
      <c r="J289" s="225">
        <f>ROUND(I289*H289,2)</f>
        <v>0</v>
      </c>
      <c r="K289" s="221" t="s">
        <v>1</v>
      </c>
      <c r="L289" s="45"/>
      <c r="M289" s="226" t="s">
        <v>1</v>
      </c>
      <c r="N289" s="227" t="s">
        <v>44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135</v>
      </c>
      <c r="AT289" s="230" t="s">
        <v>130</v>
      </c>
      <c r="AU289" s="230" t="s">
        <v>89</v>
      </c>
      <c r="AY289" s="18" t="s">
        <v>128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87</v>
      </c>
      <c r="BK289" s="231">
        <f>ROUND(I289*H289,2)</f>
        <v>0</v>
      </c>
      <c r="BL289" s="18" t="s">
        <v>135</v>
      </c>
      <c r="BM289" s="230" t="s">
        <v>450</v>
      </c>
    </row>
    <row r="290" s="12" customFormat="1" ht="22.8" customHeight="1">
      <c r="A290" s="12"/>
      <c r="B290" s="203"/>
      <c r="C290" s="204"/>
      <c r="D290" s="205" t="s">
        <v>78</v>
      </c>
      <c r="E290" s="217" t="s">
        <v>172</v>
      </c>
      <c r="F290" s="217" t="s">
        <v>451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P291+P298+P308</f>
        <v>0</v>
      </c>
      <c r="Q290" s="211"/>
      <c r="R290" s="212">
        <f>R291+R298+R308</f>
        <v>0</v>
      </c>
      <c r="S290" s="211"/>
      <c r="T290" s="213">
        <f>T291+T298+T308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87</v>
      </c>
      <c r="AT290" s="215" t="s">
        <v>78</v>
      </c>
      <c r="AU290" s="215" t="s">
        <v>87</v>
      </c>
      <c r="AY290" s="214" t="s">
        <v>128</v>
      </c>
      <c r="BK290" s="216">
        <f>BK291+BK298+BK308</f>
        <v>0</v>
      </c>
    </row>
    <row r="291" s="12" customFormat="1" ht="20.88" customHeight="1">
      <c r="A291" s="12"/>
      <c r="B291" s="203"/>
      <c r="C291" s="204"/>
      <c r="D291" s="205" t="s">
        <v>78</v>
      </c>
      <c r="E291" s="217" t="s">
        <v>452</v>
      </c>
      <c r="F291" s="217" t="s">
        <v>453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SUM(P292:P297)</f>
        <v>0</v>
      </c>
      <c r="Q291" s="211"/>
      <c r="R291" s="212">
        <f>SUM(R292:R297)</f>
        <v>0</v>
      </c>
      <c r="S291" s="211"/>
      <c r="T291" s="213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87</v>
      </c>
      <c r="AT291" s="215" t="s">
        <v>78</v>
      </c>
      <c r="AU291" s="215" t="s">
        <v>89</v>
      </c>
      <c r="AY291" s="214" t="s">
        <v>128</v>
      </c>
      <c r="BK291" s="216">
        <f>SUM(BK292:BK297)</f>
        <v>0</v>
      </c>
    </row>
    <row r="292" s="2" customFormat="1" ht="24.15" customHeight="1">
      <c r="A292" s="39"/>
      <c r="B292" s="40"/>
      <c r="C292" s="219" t="s">
        <v>454</v>
      </c>
      <c r="D292" s="219" t="s">
        <v>130</v>
      </c>
      <c r="E292" s="220" t="s">
        <v>455</v>
      </c>
      <c r="F292" s="221" t="s">
        <v>456</v>
      </c>
      <c r="G292" s="222" t="s">
        <v>164</v>
      </c>
      <c r="H292" s="223">
        <v>52</v>
      </c>
      <c r="I292" s="224"/>
      <c r="J292" s="225">
        <f>ROUND(I292*H292,2)</f>
        <v>0</v>
      </c>
      <c r="K292" s="221" t="s">
        <v>134</v>
      </c>
      <c r="L292" s="45"/>
      <c r="M292" s="226" t="s">
        <v>1</v>
      </c>
      <c r="N292" s="227" t="s">
        <v>44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135</v>
      </c>
      <c r="AT292" s="230" t="s">
        <v>130</v>
      </c>
      <c r="AU292" s="230" t="s">
        <v>144</v>
      </c>
      <c r="AY292" s="18" t="s">
        <v>128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87</v>
      </c>
      <c r="BK292" s="231">
        <f>ROUND(I292*H292,2)</f>
        <v>0</v>
      </c>
      <c r="BL292" s="18" t="s">
        <v>135</v>
      </c>
      <c r="BM292" s="230" t="s">
        <v>457</v>
      </c>
    </row>
    <row r="293" s="14" customFormat="1">
      <c r="A293" s="14"/>
      <c r="B293" s="244"/>
      <c r="C293" s="245"/>
      <c r="D293" s="234" t="s">
        <v>137</v>
      </c>
      <c r="E293" s="246" t="s">
        <v>1</v>
      </c>
      <c r="F293" s="247" t="s">
        <v>458</v>
      </c>
      <c r="G293" s="245"/>
      <c r="H293" s="246" t="s">
        <v>1</v>
      </c>
      <c r="I293" s="248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137</v>
      </c>
      <c r="AU293" s="253" t="s">
        <v>144</v>
      </c>
      <c r="AV293" s="14" t="s">
        <v>87</v>
      </c>
      <c r="AW293" s="14" t="s">
        <v>36</v>
      </c>
      <c r="AX293" s="14" t="s">
        <v>79</v>
      </c>
      <c r="AY293" s="253" t="s">
        <v>128</v>
      </c>
    </row>
    <row r="294" s="13" customFormat="1">
      <c r="A294" s="13"/>
      <c r="B294" s="232"/>
      <c r="C294" s="233"/>
      <c r="D294" s="234" t="s">
        <v>137</v>
      </c>
      <c r="E294" s="235" t="s">
        <v>1</v>
      </c>
      <c r="F294" s="236" t="s">
        <v>459</v>
      </c>
      <c r="G294" s="233"/>
      <c r="H294" s="237">
        <v>52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137</v>
      </c>
      <c r="AU294" s="243" t="s">
        <v>144</v>
      </c>
      <c r="AV294" s="13" t="s">
        <v>89</v>
      </c>
      <c r="AW294" s="13" t="s">
        <v>36</v>
      </c>
      <c r="AX294" s="13" t="s">
        <v>87</v>
      </c>
      <c r="AY294" s="243" t="s">
        <v>128</v>
      </c>
    </row>
    <row r="295" s="2" customFormat="1" ht="24.15" customHeight="1">
      <c r="A295" s="39"/>
      <c r="B295" s="40"/>
      <c r="C295" s="219" t="s">
        <v>460</v>
      </c>
      <c r="D295" s="219" t="s">
        <v>130</v>
      </c>
      <c r="E295" s="220" t="s">
        <v>461</v>
      </c>
      <c r="F295" s="221" t="s">
        <v>462</v>
      </c>
      <c r="G295" s="222" t="s">
        <v>164</v>
      </c>
      <c r="H295" s="223">
        <v>52</v>
      </c>
      <c r="I295" s="224"/>
      <c r="J295" s="225">
        <f>ROUND(I295*H295,2)</f>
        <v>0</v>
      </c>
      <c r="K295" s="221" t="s">
        <v>134</v>
      </c>
      <c r="L295" s="45"/>
      <c r="M295" s="226" t="s">
        <v>1</v>
      </c>
      <c r="N295" s="227" t="s">
        <v>44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135</v>
      </c>
      <c r="AT295" s="230" t="s">
        <v>130</v>
      </c>
      <c r="AU295" s="230" t="s">
        <v>144</v>
      </c>
      <c r="AY295" s="18" t="s">
        <v>128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87</v>
      </c>
      <c r="BK295" s="231">
        <f>ROUND(I295*H295,2)</f>
        <v>0</v>
      </c>
      <c r="BL295" s="18" t="s">
        <v>135</v>
      </c>
      <c r="BM295" s="230" t="s">
        <v>463</v>
      </c>
    </row>
    <row r="296" s="14" customFormat="1">
      <c r="A296" s="14"/>
      <c r="B296" s="244"/>
      <c r="C296" s="245"/>
      <c r="D296" s="234" t="s">
        <v>137</v>
      </c>
      <c r="E296" s="246" t="s">
        <v>1</v>
      </c>
      <c r="F296" s="247" t="s">
        <v>458</v>
      </c>
      <c r="G296" s="245"/>
      <c r="H296" s="246" t="s">
        <v>1</v>
      </c>
      <c r="I296" s="248"/>
      <c r="J296" s="245"/>
      <c r="K296" s="245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137</v>
      </c>
      <c r="AU296" s="253" t="s">
        <v>144</v>
      </c>
      <c r="AV296" s="14" t="s">
        <v>87</v>
      </c>
      <c r="AW296" s="14" t="s">
        <v>36</v>
      </c>
      <c r="AX296" s="14" t="s">
        <v>79</v>
      </c>
      <c r="AY296" s="253" t="s">
        <v>128</v>
      </c>
    </row>
    <row r="297" s="13" customFormat="1">
      <c r="A297" s="13"/>
      <c r="B297" s="232"/>
      <c r="C297" s="233"/>
      <c r="D297" s="234" t="s">
        <v>137</v>
      </c>
      <c r="E297" s="235" t="s">
        <v>1</v>
      </c>
      <c r="F297" s="236" t="s">
        <v>459</v>
      </c>
      <c r="G297" s="233"/>
      <c r="H297" s="237">
        <v>52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137</v>
      </c>
      <c r="AU297" s="243" t="s">
        <v>144</v>
      </c>
      <c r="AV297" s="13" t="s">
        <v>89</v>
      </c>
      <c r="AW297" s="13" t="s">
        <v>36</v>
      </c>
      <c r="AX297" s="13" t="s">
        <v>79</v>
      </c>
      <c r="AY297" s="243" t="s">
        <v>128</v>
      </c>
    </row>
    <row r="298" s="12" customFormat="1" ht="20.88" customHeight="1">
      <c r="A298" s="12"/>
      <c r="B298" s="203"/>
      <c r="C298" s="204"/>
      <c r="D298" s="205" t="s">
        <v>78</v>
      </c>
      <c r="E298" s="217" t="s">
        <v>464</v>
      </c>
      <c r="F298" s="217" t="s">
        <v>465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SUM(P299:P307)</f>
        <v>0</v>
      </c>
      <c r="Q298" s="211"/>
      <c r="R298" s="212">
        <f>SUM(R299:R307)</f>
        <v>0</v>
      </c>
      <c r="S298" s="211"/>
      <c r="T298" s="213">
        <f>SUM(T299:T307)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87</v>
      </c>
      <c r="AT298" s="215" t="s">
        <v>78</v>
      </c>
      <c r="AU298" s="215" t="s">
        <v>89</v>
      </c>
      <c r="AY298" s="214" t="s">
        <v>128</v>
      </c>
      <c r="BK298" s="216">
        <f>SUM(BK299:BK307)</f>
        <v>0</v>
      </c>
    </row>
    <row r="299" s="2" customFormat="1" ht="37.8" customHeight="1">
      <c r="A299" s="39"/>
      <c r="B299" s="40"/>
      <c r="C299" s="219" t="s">
        <v>466</v>
      </c>
      <c r="D299" s="219" t="s">
        <v>130</v>
      </c>
      <c r="E299" s="220" t="s">
        <v>467</v>
      </c>
      <c r="F299" s="221" t="s">
        <v>468</v>
      </c>
      <c r="G299" s="222" t="s">
        <v>252</v>
      </c>
      <c r="H299" s="223">
        <v>48.453000000000003</v>
      </c>
      <c r="I299" s="224"/>
      <c r="J299" s="225">
        <f>ROUND(I299*H299,2)</f>
        <v>0</v>
      </c>
      <c r="K299" s="221" t="s">
        <v>134</v>
      </c>
      <c r="L299" s="45"/>
      <c r="M299" s="226" t="s">
        <v>1</v>
      </c>
      <c r="N299" s="227" t="s">
        <v>44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135</v>
      </c>
      <c r="AT299" s="230" t="s">
        <v>130</v>
      </c>
      <c r="AU299" s="230" t="s">
        <v>144</v>
      </c>
      <c r="AY299" s="18" t="s">
        <v>128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87</v>
      </c>
      <c r="BK299" s="231">
        <f>ROUND(I299*H299,2)</f>
        <v>0</v>
      </c>
      <c r="BL299" s="18" t="s">
        <v>135</v>
      </c>
      <c r="BM299" s="230" t="s">
        <v>469</v>
      </c>
    </row>
    <row r="300" s="2" customFormat="1" ht="37.8" customHeight="1">
      <c r="A300" s="39"/>
      <c r="B300" s="40"/>
      <c r="C300" s="219" t="s">
        <v>470</v>
      </c>
      <c r="D300" s="219" t="s">
        <v>130</v>
      </c>
      <c r="E300" s="220" t="s">
        <v>471</v>
      </c>
      <c r="F300" s="221" t="s">
        <v>472</v>
      </c>
      <c r="G300" s="222" t="s">
        <v>252</v>
      </c>
      <c r="H300" s="223">
        <v>436.077</v>
      </c>
      <c r="I300" s="224"/>
      <c r="J300" s="225">
        <f>ROUND(I300*H300,2)</f>
        <v>0</v>
      </c>
      <c r="K300" s="221" t="s">
        <v>134</v>
      </c>
      <c r="L300" s="45"/>
      <c r="M300" s="226" t="s">
        <v>1</v>
      </c>
      <c r="N300" s="227" t="s">
        <v>44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135</v>
      </c>
      <c r="AT300" s="230" t="s">
        <v>130</v>
      </c>
      <c r="AU300" s="230" t="s">
        <v>144</v>
      </c>
      <c r="AY300" s="18" t="s">
        <v>128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87</v>
      </c>
      <c r="BK300" s="231">
        <f>ROUND(I300*H300,2)</f>
        <v>0</v>
      </c>
      <c r="BL300" s="18" t="s">
        <v>135</v>
      </c>
      <c r="BM300" s="230" t="s">
        <v>473</v>
      </c>
    </row>
    <row r="301" s="13" customFormat="1">
      <c r="A301" s="13"/>
      <c r="B301" s="232"/>
      <c r="C301" s="233"/>
      <c r="D301" s="234" t="s">
        <v>137</v>
      </c>
      <c r="E301" s="233"/>
      <c r="F301" s="236" t="s">
        <v>474</v>
      </c>
      <c r="G301" s="233"/>
      <c r="H301" s="237">
        <v>436.077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137</v>
      </c>
      <c r="AU301" s="243" t="s">
        <v>144</v>
      </c>
      <c r="AV301" s="13" t="s">
        <v>89</v>
      </c>
      <c r="AW301" s="13" t="s">
        <v>4</v>
      </c>
      <c r="AX301" s="13" t="s">
        <v>87</v>
      </c>
      <c r="AY301" s="243" t="s">
        <v>128</v>
      </c>
    </row>
    <row r="302" s="2" customFormat="1" ht="24.15" customHeight="1">
      <c r="A302" s="39"/>
      <c r="B302" s="40"/>
      <c r="C302" s="219" t="s">
        <v>475</v>
      </c>
      <c r="D302" s="219" t="s">
        <v>130</v>
      </c>
      <c r="E302" s="220" t="s">
        <v>476</v>
      </c>
      <c r="F302" s="221" t="s">
        <v>477</v>
      </c>
      <c r="G302" s="222" t="s">
        <v>252</v>
      </c>
      <c r="H302" s="223">
        <v>11.840999999999999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44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135</v>
      </c>
      <c r="AT302" s="230" t="s">
        <v>130</v>
      </c>
      <c r="AU302" s="230" t="s">
        <v>144</v>
      </c>
      <c r="AY302" s="18" t="s">
        <v>128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87</v>
      </c>
      <c r="BK302" s="231">
        <f>ROUND(I302*H302,2)</f>
        <v>0</v>
      </c>
      <c r="BL302" s="18" t="s">
        <v>135</v>
      </c>
      <c r="BM302" s="230" t="s">
        <v>478</v>
      </c>
    </row>
    <row r="303" s="13" customFormat="1">
      <c r="A303" s="13"/>
      <c r="B303" s="232"/>
      <c r="C303" s="233"/>
      <c r="D303" s="234" t="s">
        <v>137</v>
      </c>
      <c r="E303" s="235" t="s">
        <v>1</v>
      </c>
      <c r="F303" s="236" t="s">
        <v>479</v>
      </c>
      <c r="G303" s="233"/>
      <c r="H303" s="237">
        <v>11.840999999999999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137</v>
      </c>
      <c r="AU303" s="243" t="s">
        <v>144</v>
      </c>
      <c r="AV303" s="13" t="s">
        <v>89</v>
      </c>
      <c r="AW303" s="13" t="s">
        <v>36</v>
      </c>
      <c r="AX303" s="13" t="s">
        <v>87</v>
      </c>
      <c r="AY303" s="243" t="s">
        <v>128</v>
      </c>
    </row>
    <row r="304" s="2" customFormat="1" ht="44.25" customHeight="1">
      <c r="A304" s="39"/>
      <c r="B304" s="40"/>
      <c r="C304" s="219" t="s">
        <v>480</v>
      </c>
      <c r="D304" s="219" t="s">
        <v>130</v>
      </c>
      <c r="E304" s="220" t="s">
        <v>481</v>
      </c>
      <c r="F304" s="221" t="s">
        <v>482</v>
      </c>
      <c r="G304" s="222" t="s">
        <v>252</v>
      </c>
      <c r="H304" s="223">
        <v>16.859000000000002</v>
      </c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44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135</v>
      </c>
      <c r="AT304" s="230" t="s">
        <v>130</v>
      </c>
      <c r="AU304" s="230" t="s">
        <v>144</v>
      </c>
      <c r="AY304" s="18" t="s">
        <v>128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87</v>
      </c>
      <c r="BK304" s="231">
        <f>ROUND(I304*H304,2)</f>
        <v>0</v>
      </c>
      <c r="BL304" s="18" t="s">
        <v>135</v>
      </c>
      <c r="BM304" s="230" t="s">
        <v>483</v>
      </c>
    </row>
    <row r="305" s="13" customFormat="1">
      <c r="A305" s="13"/>
      <c r="B305" s="232"/>
      <c r="C305" s="233"/>
      <c r="D305" s="234" t="s">
        <v>137</v>
      </c>
      <c r="E305" s="235" t="s">
        <v>1</v>
      </c>
      <c r="F305" s="236" t="s">
        <v>484</v>
      </c>
      <c r="G305" s="233"/>
      <c r="H305" s="237">
        <v>16.859000000000002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137</v>
      </c>
      <c r="AU305" s="243" t="s">
        <v>144</v>
      </c>
      <c r="AV305" s="13" t="s">
        <v>89</v>
      </c>
      <c r="AW305" s="13" t="s">
        <v>36</v>
      </c>
      <c r="AX305" s="13" t="s">
        <v>87</v>
      </c>
      <c r="AY305" s="243" t="s">
        <v>128</v>
      </c>
    </row>
    <row r="306" s="2" customFormat="1" ht="24.15" customHeight="1">
      <c r="A306" s="39"/>
      <c r="B306" s="40"/>
      <c r="C306" s="219" t="s">
        <v>485</v>
      </c>
      <c r="D306" s="219" t="s">
        <v>130</v>
      </c>
      <c r="E306" s="220" t="s">
        <v>486</v>
      </c>
      <c r="F306" s="221" t="s">
        <v>487</v>
      </c>
      <c r="G306" s="222" t="s">
        <v>252</v>
      </c>
      <c r="H306" s="223">
        <v>19.754000000000001</v>
      </c>
      <c r="I306" s="224"/>
      <c r="J306" s="225">
        <f>ROUND(I306*H306,2)</f>
        <v>0</v>
      </c>
      <c r="K306" s="221" t="s">
        <v>1</v>
      </c>
      <c r="L306" s="45"/>
      <c r="M306" s="226" t="s">
        <v>1</v>
      </c>
      <c r="N306" s="227" t="s">
        <v>44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135</v>
      </c>
      <c r="AT306" s="230" t="s">
        <v>130</v>
      </c>
      <c r="AU306" s="230" t="s">
        <v>144</v>
      </c>
      <c r="AY306" s="18" t="s">
        <v>128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87</v>
      </c>
      <c r="BK306" s="231">
        <f>ROUND(I306*H306,2)</f>
        <v>0</v>
      </c>
      <c r="BL306" s="18" t="s">
        <v>135</v>
      </c>
      <c r="BM306" s="230" t="s">
        <v>488</v>
      </c>
    </row>
    <row r="307" s="13" customFormat="1">
      <c r="A307" s="13"/>
      <c r="B307" s="232"/>
      <c r="C307" s="233"/>
      <c r="D307" s="234" t="s">
        <v>137</v>
      </c>
      <c r="E307" s="235" t="s">
        <v>1</v>
      </c>
      <c r="F307" s="236" t="s">
        <v>489</v>
      </c>
      <c r="G307" s="233"/>
      <c r="H307" s="237">
        <v>19.754000000000001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137</v>
      </c>
      <c r="AU307" s="243" t="s">
        <v>144</v>
      </c>
      <c r="AV307" s="13" t="s">
        <v>89</v>
      </c>
      <c r="AW307" s="13" t="s">
        <v>36</v>
      </c>
      <c r="AX307" s="13" t="s">
        <v>87</v>
      </c>
      <c r="AY307" s="243" t="s">
        <v>128</v>
      </c>
    </row>
    <row r="308" s="12" customFormat="1" ht="20.88" customHeight="1">
      <c r="A308" s="12"/>
      <c r="B308" s="203"/>
      <c r="C308" s="204"/>
      <c r="D308" s="205" t="s">
        <v>78</v>
      </c>
      <c r="E308" s="217" t="s">
        <v>490</v>
      </c>
      <c r="F308" s="217" t="s">
        <v>491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P309</f>
        <v>0</v>
      </c>
      <c r="Q308" s="211"/>
      <c r="R308" s="212">
        <f>R309</f>
        <v>0</v>
      </c>
      <c r="S308" s="211"/>
      <c r="T308" s="21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87</v>
      </c>
      <c r="AT308" s="215" t="s">
        <v>78</v>
      </c>
      <c r="AU308" s="215" t="s">
        <v>89</v>
      </c>
      <c r="AY308" s="214" t="s">
        <v>128</v>
      </c>
      <c r="BK308" s="216">
        <f>BK309</f>
        <v>0</v>
      </c>
    </row>
    <row r="309" s="2" customFormat="1" ht="49.05" customHeight="1">
      <c r="A309" s="39"/>
      <c r="B309" s="40"/>
      <c r="C309" s="219" t="s">
        <v>492</v>
      </c>
      <c r="D309" s="219" t="s">
        <v>130</v>
      </c>
      <c r="E309" s="220" t="s">
        <v>493</v>
      </c>
      <c r="F309" s="221" t="s">
        <v>494</v>
      </c>
      <c r="G309" s="222" t="s">
        <v>252</v>
      </c>
      <c r="H309" s="223">
        <v>113.851</v>
      </c>
      <c r="I309" s="224"/>
      <c r="J309" s="225">
        <f>ROUND(I309*H309,2)</f>
        <v>0</v>
      </c>
      <c r="K309" s="221" t="s">
        <v>134</v>
      </c>
      <c r="L309" s="45"/>
      <c r="M309" s="286" t="s">
        <v>1</v>
      </c>
      <c r="N309" s="287" t="s">
        <v>44</v>
      </c>
      <c r="O309" s="288"/>
      <c r="P309" s="289">
        <f>O309*H309</f>
        <v>0</v>
      </c>
      <c r="Q309" s="289">
        <v>0</v>
      </c>
      <c r="R309" s="289">
        <f>Q309*H309</f>
        <v>0</v>
      </c>
      <c r="S309" s="289">
        <v>0</v>
      </c>
      <c r="T309" s="29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135</v>
      </c>
      <c r="AT309" s="230" t="s">
        <v>130</v>
      </c>
      <c r="AU309" s="230" t="s">
        <v>144</v>
      </c>
      <c r="AY309" s="18" t="s">
        <v>128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87</v>
      </c>
      <c r="BK309" s="231">
        <f>ROUND(I309*H309,2)</f>
        <v>0</v>
      </c>
      <c r="BL309" s="18" t="s">
        <v>135</v>
      </c>
      <c r="BM309" s="230" t="s">
        <v>495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5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wjExRWrfNSvsUbKbN3FntGny9IkKlTlWo/EYiJxkCjhoHQ+wz7L0q2z2yWvimz0wxw1FkLmXjiEKbZLEnLfj3g==" hashValue="GcBrKniaUvwNEq6CUakJUfCvGyULd6vFnwgQeSwGOUxann87peBZJ8Y7xttgq6Aifbr+ypLIsSLvLTzioBgoHA==" algorithmName="SHA-512" password="A8D3"/>
  <autoFilter ref="C127:K30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Pavlov - odkanalizování přítoku z pramenních jímek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ROUND((SUM(BE117:BE123)),  2)</f>
        <v>0</v>
      </c>
      <c r="G33" s="39"/>
      <c r="H33" s="39"/>
      <c r="I33" s="156">
        <v>0.20999999999999999</v>
      </c>
      <c r="J33" s="155">
        <f>ROUND(((SUM(BE117:BE123))*I33),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ROUND((SUM(BF117:BF123)),  2)</f>
        <v>0</v>
      </c>
      <c r="G34" s="39"/>
      <c r="H34" s="39"/>
      <c r="I34" s="156">
        <v>0.14999999999999999</v>
      </c>
      <c r="J34" s="155">
        <f>ROUND(((SUM(BF117:BF123))*I34),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ROUND((SUM(BG117:BG123)),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ROUND((SUM(BH117:BH123)),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ROUND((SUM(BI117:BI123)),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Pavlov - odkanalizování přítoku z pramenních jímek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090 -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Vodovody a kanalizace Břeclav, a.s.</v>
      </c>
      <c r="G91" s="41"/>
      <c r="H91" s="41"/>
      <c r="I91" s="33" t="s">
        <v>32</v>
      </c>
      <c r="J91" s="37" t="str">
        <f>E21</f>
        <v>PROVO, spol. s 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497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113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Pavlov - odkanalizování přítoku z pramenních jímek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SO 090 - Vedlejší a ostatní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3. 7. 2023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Vodovody a kanalizace Břeclav, a.s.</v>
      </c>
      <c r="G113" s="41"/>
      <c r="H113" s="41"/>
      <c r="I113" s="33" t="s">
        <v>32</v>
      </c>
      <c r="J113" s="37" t="str">
        <f>E21</f>
        <v>PROVO, spol. s 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30</v>
      </c>
      <c r="D114" s="41"/>
      <c r="E114" s="41"/>
      <c r="F114" s="28" t="str">
        <f>IF(E18="","",E18)</f>
        <v>Vyplň údaj</v>
      </c>
      <c r="G114" s="41"/>
      <c r="H114" s="41"/>
      <c r="I114" s="33" t="s">
        <v>37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114</v>
      </c>
      <c r="D116" s="195" t="s">
        <v>64</v>
      </c>
      <c r="E116" s="195" t="s">
        <v>60</v>
      </c>
      <c r="F116" s="195" t="s">
        <v>61</v>
      </c>
      <c r="G116" s="195" t="s">
        <v>115</v>
      </c>
      <c r="H116" s="195" t="s">
        <v>116</v>
      </c>
      <c r="I116" s="195" t="s">
        <v>117</v>
      </c>
      <c r="J116" s="195" t="s">
        <v>98</v>
      </c>
      <c r="K116" s="196" t="s">
        <v>118</v>
      </c>
      <c r="L116" s="197"/>
      <c r="M116" s="101" t="s">
        <v>1</v>
      </c>
      <c r="N116" s="102" t="s">
        <v>43</v>
      </c>
      <c r="O116" s="102" t="s">
        <v>119</v>
      </c>
      <c r="P116" s="102" t="s">
        <v>120</v>
      </c>
      <c r="Q116" s="102" t="s">
        <v>121</v>
      </c>
      <c r="R116" s="102" t="s">
        <v>122</v>
      </c>
      <c r="S116" s="102" t="s">
        <v>123</v>
      </c>
      <c r="T116" s="103" t="s">
        <v>124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125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78</v>
      </c>
      <c r="AU117" s="18" t="s">
        <v>100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78</v>
      </c>
      <c r="E118" s="206" t="s">
        <v>498</v>
      </c>
      <c r="F118" s="206" t="s">
        <v>499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SUM(P119:P123)</f>
        <v>0</v>
      </c>
      <c r="Q118" s="211"/>
      <c r="R118" s="212">
        <f>SUM(R119:R123)</f>
        <v>0</v>
      </c>
      <c r="S118" s="211"/>
      <c r="T118" s="213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151</v>
      </c>
      <c r="AT118" s="215" t="s">
        <v>78</v>
      </c>
      <c r="AU118" s="215" t="s">
        <v>79</v>
      </c>
      <c r="AY118" s="214" t="s">
        <v>128</v>
      </c>
      <c r="BK118" s="216">
        <f>SUM(BK119:BK123)</f>
        <v>0</v>
      </c>
    </row>
    <row r="119" s="2" customFormat="1" ht="16.5" customHeight="1">
      <c r="A119" s="39"/>
      <c r="B119" s="40"/>
      <c r="C119" s="219" t="s">
        <v>87</v>
      </c>
      <c r="D119" s="219" t="s">
        <v>130</v>
      </c>
      <c r="E119" s="220" t="s">
        <v>500</v>
      </c>
      <c r="F119" s="221" t="s">
        <v>501</v>
      </c>
      <c r="G119" s="222" t="s">
        <v>502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44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503</v>
      </c>
      <c r="AT119" s="230" t="s">
        <v>130</v>
      </c>
      <c r="AU119" s="230" t="s">
        <v>87</v>
      </c>
      <c r="AY119" s="18" t="s">
        <v>128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87</v>
      </c>
      <c r="BK119" s="231">
        <f>ROUND(I119*H119,2)</f>
        <v>0</v>
      </c>
      <c r="BL119" s="18" t="s">
        <v>503</v>
      </c>
      <c r="BM119" s="230" t="s">
        <v>504</v>
      </c>
    </row>
    <row r="120" s="2" customFormat="1" ht="16.5" customHeight="1">
      <c r="A120" s="39"/>
      <c r="B120" s="40"/>
      <c r="C120" s="219" t="s">
        <v>144</v>
      </c>
      <c r="D120" s="219" t="s">
        <v>130</v>
      </c>
      <c r="E120" s="220" t="s">
        <v>505</v>
      </c>
      <c r="F120" s="221" t="s">
        <v>506</v>
      </c>
      <c r="G120" s="222" t="s">
        <v>502</v>
      </c>
      <c r="H120" s="223">
        <v>1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44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503</v>
      </c>
      <c r="AT120" s="230" t="s">
        <v>130</v>
      </c>
      <c r="AU120" s="230" t="s">
        <v>87</v>
      </c>
      <c r="AY120" s="18" t="s">
        <v>128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87</v>
      </c>
      <c r="BK120" s="231">
        <f>ROUND(I120*H120,2)</f>
        <v>0</v>
      </c>
      <c r="BL120" s="18" t="s">
        <v>503</v>
      </c>
      <c r="BM120" s="230" t="s">
        <v>507</v>
      </c>
    </row>
    <row r="121" s="2" customFormat="1" ht="16.5" customHeight="1">
      <c r="A121" s="39"/>
      <c r="B121" s="40"/>
      <c r="C121" s="219" t="s">
        <v>135</v>
      </c>
      <c r="D121" s="219" t="s">
        <v>130</v>
      </c>
      <c r="E121" s="220" t="s">
        <v>508</v>
      </c>
      <c r="F121" s="221" t="s">
        <v>509</v>
      </c>
      <c r="G121" s="222" t="s">
        <v>502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44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503</v>
      </c>
      <c r="AT121" s="230" t="s">
        <v>130</v>
      </c>
      <c r="AU121" s="230" t="s">
        <v>87</v>
      </c>
      <c r="AY121" s="18" t="s">
        <v>128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87</v>
      </c>
      <c r="BK121" s="231">
        <f>ROUND(I121*H121,2)</f>
        <v>0</v>
      </c>
      <c r="BL121" s="18" t="s">
        <v>503</v>
      </c>
      <c r="BM121" s="230" t="s">
        <v>510</v>
      </c>
    </row>
    <row r="122" s="2" customFormat="1" ht="16.5" customHeight="1">
      <c r="A122" s="39"/>
      <c r="B122" s="40"/>
      <c r="C122" s="219" t="s">
        <v>151</v>
      </c>
      <c r="D122" s="219" t="s">
        <v>130</v>
      </c>
      <c r="E122" s="220" t="s">
        <v>511</v>
      </c>
      <c r="F122" s="221" t="s">
        <v>512</v>
      </c>
      <c r="G122" s="222" t="s">
        <v>502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44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503</v>
      </c>
      <c r="AT122" s="230" t="s">
        <v>130</v>
      </c>
      <c r="AU122" s="230" t="s">
        <v>87</v>
      </c>
      <c r="AY122" s="18" t="s">
        <v>128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87</v>
      </c>
      <c r="BK122" s="231">
        <f>ROUND(I122*H122,2)</f>
        <v>0</v>
      </c>
      <c r="BL122" s="18" t="s">
        <v>503</v>
      </c>
      <c r="BM122" s="230" t="s">
        <v>513</v>
      </c>
    </row>
    <row r="123" s="2" customFormat="1" ht="16.5" customHeight="1">
      <c r="A123" s="39"/>
      <c r="B123" s="40"/>
      <c r="C123" s="219" t="s">
        <v>157</v>
      </c>
      <c r="D123" s="219" t="s">
        <v>130</v>
      </c>
      <c r="E123" s="220" t="s">
        <v>514</v>
      </c>
      <c r="F123" s="221" t="s">
        <v>515</v>
      </c>
      <c r="G123" s="222" t="s">
        <v>502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86" t="s">
        <v>1</v>
      </c>
      <c r="N123" s="287" t="s">
        <v>44</v>
      </c>
      <c r="O123" s="288"/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9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503</v>
      </c>
      <c r="AT123" s="230" t="s">
        <v>130</v>
      </c>
      <c r="AU123" s="230" t="s">
        <v>87</v>
      </c>
      <c r="AY123" s="18" t="s">
        <v>128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87</v>
      </c>
      <c r="BK123" s="231">
        <f>ROUND(I123*H123,2)</f>
        <v>0</v>
      </c>
      <c r="BL123" s="18" t="s">
        <v>503</v>
      </c>
      <c r="BM123" s="230" t="s">
        <v>516</v>
      </c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bPWH8rXViT7OonZy/bDTt22WTSnat2nxcAi1H+64+ucXpLhn4BSFZdD37mH2r7kMj7pFoJPmQi87gJFNjwIaZw==" hashValue="QHUFnqCOYlP5mNcWvAJKLPp+pZhigAyMTQfjrVs4btsRL49Z9Kwh61XNUSXimF5G/6xhyBEAz7QALTLgV6pWPQ==" algorithmName="SHA-512" password="A8D3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LAPTOP-2QRBP1GF\Ivona Hroníková</dc:creator>
  <cp:lastModifiedBy>LAPTOP-2QRBP1GF\Ivona Hroníková</cp:lastModifiedBy>
  <dcterms:created xsi:type="dcterms:W3CDTF">2023-07-04T10:52:08Z</dcterms:created>
  <dcterms:modified xsi:type="dcterms:W3CDTF">2023-07-04T10:52:29Z</dcterms:modified>
</cp:coreProperties>
</file>