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Práce\PROVO\Zaječí - VDJ\"/>
    </mc:Choice>
  </mc:AlternateContent>
  <bookViews>
    <workbookView xWindow="0" yWindow="0" windowWidth="0" windowHeight="0"/>
  </bookViews>
  <sheets>
    <sheet name="Rekapitulace stavby" sheetId="1" r:id="rId1"/>
    <sheet name="SO 01 - Přeložka přívodní..." sheetId="2" r:id="rId2"/>
    <sheet name="SO 90 - Vedlejší a ostat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Přeložka přívodní...'!$C$126:$K$435</definedName>
    <definedName name="_xlnm.Print_Area" localSheetId="1">'SO 01 - Přeložka přívodní...'!$C$4:$J$76,'SO 01 - Přeložka přívodní...'!$C$82:$J$108,'SO 01 - Přeložka přívodní...'!$C$114:$K$435</definedName>
    <definedName name="_xlnm.Print_Titles" localSheetId="1">'SO 01 - Přeložka přívodní...'!$126:$126</definedName>
    <definedName name="_xlnm._FilterDatabase" localSheetId="2" hidden="1">'SO 90 - Vedlejší a ostatn...'!$C$116:$K$126</definedName>
    <definedName name="_xlnm.Print_Area" localSheetId="2">'SO 90 - Vedlejší a ostatn...'!$C$4:$J$76,'SO 90 - Vedlejší a ostatn...'!$C$82:$J$98,'SO 90 - Vedlejší a ostatn...'!$C$104:$K$126</definedName>
    <definedName name="_xlnm.Print_Titles" localSheetId="2">'SO 90 - Vedlejší a ostatn...'!$116:$116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1"/>
  <c r="E109"/>
  <c r="J91"/>
  <c r="F89"/>
  <c r="E87"/>
  <c r="J24"/>
  <c r="E24"/>
  <c r="J114"/>
  <c r="J23"/>
  <c r="J18"/>
  <c r="E18"/>
  <c r="F114"/>
  <c r="J17"/>
  <c r="J15"/>
  <c r="E15"/>
  <c r="F113"/>
  <c r="J14"/>
  <c r="J12"/>
  <c r="J111"/>
  <c r="E7"/>
  <c r="E107"/>
  <c i="2" r="J285"/>
  <c r="J37"/>
  <c r="J36"/>
  <c i="1" r="AY95"/>
  <c i="2" r="J35"/>
  <c i="1" r="AX95"/>
  <c i="2" r="BI435"/>
  <c r="BH435"/>
  <c r="BG435"/>
  <c r="BF435"/>
  <c r="T435"/>
  <c r="T434"/>
  <c r="R435"/>
  <c r="R434"/>
  <c r="P435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T421"/>
  <c r="R422"/>
  <c r="R421"/>
  <c r="P422"/>
  <c r="P421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3"/>
  <c r="BH333"/>
  <c r="BG333"/>
  <c r="BF333"/>
  <c r="T333"/>
  <c r="R333"/>
  <c r="P333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J99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0"/>
  <c r="BH200"/>
  <c r="BG200"/>
  <c r="BF200"/>
  <c r="T200"/>
  <c r="R200"/>
  <c r="P200"/>
  <c r="BI195"/>
  <c r="BH195"/>
  <c r="BG195"/>
  <c r="BF195"/>
  <c r="T195"/>
  <c r="R195"/>
  <c r="P195"/>
  <c r="BI184"/>
  <c r="BH184"/>
  <c r="BG184"/>
  <c r="BF184"/>
  <c r="T184"/>
  <c r="R184"/>
  <c r="P184"/>
  <c r="BI181"/>
  <c r="BH181"/>
  <c r="BG181"/>
  <c r="BF181"/>
  <c r="T181"/>
  <c r="R181"/>
  <c r="P181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J123"/>
  <c r="F121"/>
  <c r="E119"/>
  <c r="J91"/>
  <c r="F89"/>
  <c r="E87"/>
  <c r="J24"/>
  <c r="E24"/>
  <c r="J92"/>
  <c r="J23"/>
  <c r="J18"/>
  <c r="E18"/>
  <c r="F92"/>
  <c r="J17"/>
  <c r="J15"/>
  <c r="E15"/>
  <c r="F123"/>
  <c r="J14"/>
  <c r="J12"/>
  <c r="J89"/>
  <c r="E7"/>
  <c r="E117"/>
  <c i="1" r="L90"/>
  <c r="AM90"/>
  <c r="AM89"/>
  <c r="L89"/>
  <c r="AM87"/>
  <c r="L87"/>
  <c r="L85"/>
  <c r="L84"/>
  <c i="2" r="J435"/>
  <c r="BK429"/>
  <c r="BK415"/>
  <c r="J409"/>
  <c r="BK407"/>
  <c r="BK404"/>
  <c r="BK402"/>
  <c r="BK399"/>
  <c r="J394"/>
  <c r="BK391"/>
  <c r="J383"/>
  <c r="BK380"/>
  <c r="BK376"/>
  <c r="J369"/>
  <c r="BK365"/>
  <c r="J360"/>
  <c r="BK351"/>
  <c r="BK345"/>
  <c r="BK321"/>
  <c r="J306"/>
  <c r="J289"/>
  <c r="J283"/>
  <c r="J272"/>
  <c r="J239"/>
  <c r="J232"/>
  <c r="J219"/>
  <c r="J200"/>
  <c r="BK171"/>
  <c r="BK167"/>
  <c r="J163"/>
  <c r="J145"/>
  <c r="BK136"/>
  <c r="BK435"/>
  <c r="J429"/>
  <c r="BK420"/>
  <c r="BK406"/>
  <c r="BK403"/>
  <c r="J392"/>
  <c r="J382"/>
  <c r="J363"/>
  <c r="BK360"/>
  <c r="BK356"/>
  <c r="BK333"/>
  <c r="J316"/>
  <c r="J309"/>
  <c r="J218"/>
  <c r="BK214"/>
  <c r="J210"/>
  <c r="J195"/>
  <c r="BK181"/>
  <c r="BK169"/>
  <c r="BK130"/>
  <c r="J425"/>
  <c r="BK422"/>
  <c r="J414"/>
  <c r="J410"/>
  <c r="J402"/>
  <c r="J395"/>
  <c r="J389"/>
  <c r="J385"/>
  <c r="BK378"/>
  <c r="J371"/>
  <c r="J362"/>
  <c r="J333"/>
  <c r="BK306"/>
  <c r="BK296"/>
  <c r="J291"/>
  <c r="BK278"/>
  <c r="BK275"/>
  <c r="BK272"/>
  <c r="J237"/>
  <c r="J230"/>
  <c r="J215"/>
  <c r="J167"/>
  <c r="BK154"/>
  <c r="BK148"/>
  <c r="BK425"/>
  <c r="J423"/>
  <c r="J422"/>
  <c r="J415"/>
  <c r="BK414"/>
  <c r="J411"/>
  <c r="J407"/>
  <c r="J399"/>
  <c r="BK389"/>
  <c r="BK374"/>
  <c r="BK371"/>
  <c r="J368"/>
  <c r="J365"/>
  <c r="BK357"/>
  <c r="BK355"/>
  <c r="BK348"/>
  <c r="J342"/>
  <c r="BK316"/>
  <c r="J296"/>
  <c r="BK287"/>
  <c r="BK283"/>
  <c r="J275"/>
  <c r="J236"/>
  <c r="BK230"/>
  <c r="J211"/>
  <c r="BK184"/>
  <c r="J165"/>
  <c r="J160"/>
  <c r="J154"/>
  <c r="BK145"/>
  <c r="J142"/>
  <c i="3" r="J125"/>
  <c r="J123"/>
  <c r="J121"/>
  <c r="J119"/>
  <c r="J126"/>
  <c r="BK124"/>
  <c r="J122"/>
  <c r="BK121"/>
  <c r="BK119"/>
  <c i="2" r="BK431"/>
  <c r="BK417"/>
  <c r="BK410"/>
  <c r="J408"/>
  <c r="J406"/>
  <c r="J403"/>
  <c r="J400"/>
  <c r="BK395"/>
  <c r="BK392"/>
  <c r="BK385"/>
  <c r="BK382"/>
  <c r="J378"/>
  <c r="BK372"/>
  <c r="BK368"/>
  <c r="BK363"/>
  <c r="BK359"/>
  <c r="J348"/>
  <c r="BK326"/>
  <c r="BK309"/>
  <c r="BK291"/>
  <c r="J287"/>
  <c r="J278"/>
  <c r="J241"/>
  <c r="BK237"/>
  <c r="BK225"/>
  <c r="BK218"/>
  <c r="BK195"/>
  <c r="J169"/>
  <c r="BK165"/>
  <c r="BK160"/>
  <c r="BK142"/>
  <c r="J130"/>
  <c r="J431"/>
  <c r="J427"/>
  <c r="J420"/>
  <c r="J404"/>
  <c r="BK394"/>
  <c r="J387"/>
  <c r="J376"/>
  <c r="BK362"/>
  <c r="J357"/>
  <c r="J355"/>
  <c r="J326"/>
  <c r="BK314"/>
  <c r="J225"/>
  <c r="BK215"/>
  <c r="BK211"/>
  <c r="BK200"/>
  <c r="J184"/>
  <c r="J171"/>
  <c r="J136"/>
  <c r="BK427"/>
  <c r="BK423"/>
  <c r="J417"/>
  <c r="BK411"/>
  <c r="BK408"/>
  <c r="J398"/>
  <c r="J391"/>
  <c r="BK387"/>
  <c r="J380"/>
  <c r="J374"/>
  <c r="J366"/>
  <c r="BK342"/>
  <c r="J314"/>
  <c r="J300"/>
  <c r="BK293"/>
  <c r="BK289"/>
  <c r="J276"/>
  <c r="BK274"/>
  <c r="BK239"/>
  <c r="BK236"/>
  <c r="BK219"/>
  <c r="J214"/>
  <c r="J157"/>
  <c r="J151"/>
  <c i="1" r="AS94"/>
  <c i="2" r="BK409"/>
  <c r="BK400"/>
  <c r="BK398"/>
  <c r="BK383"/>
  <c r="J372"/>
  <c r="BK369"/>
  <c r="BK366"/>
  <c r="J359"/>
  <c r="J356"/>
  <c r="J351"/>
  <c r="J345"/>
  <c r="J321"/>
  <c r="BK300"/>
  <c r="J293"/>
  <c r="BK276"/>
  <c r="J274"/>
  <c r="BK241"/>
  <c r="BK232"/>
  <c r="BK210"/>
  <c r="J181"/>
  <c r="BK163"/>
  <c r="BK157"/>
  <c r="BK151"/>
  <c r="J148"/>
  <c i="3" r="BK126"/>
  <c r="J124"/>
  <c r="BK122"/>
  <c r="J120"/>
  <c r="BK125"/>
  <c r="BK123"/>
  <c r="BK120"/>
  <c i="2" l="1" r="BK129"/>
  <c r="J129"/>
  <c r="J98"/>
  <c r="T129"/>
  <c r="R286"/>
  <c i="3" r="P118"/>
  <c r="P117"/>
  <c i="1" r="AU96"/>
  <c i="3" r="R118"/>
  <c r="R117"/>
  <c i="2" r="P129"/>
  <c r="R129"/>
  <c r="BK286"/>
  <c r="J286"/>
  <c r="J100"/>
  <c r="P286"/>
  <c r="T286"/>
  <c r="BK295"/>
  <c r="J295"/>
  <c r="J101"/>
  <c r="P295"/>
  <c r="R295"/>
  <c r="T295"/>
  <c r="BK308"/>
  <c r="J308"/>
  <c r="J102"/>
  <c r="P308"/>
  <c r="R308"/>
  <c r="T308"/>
  <c r="BK354"/>
  <c r="J354"/>
  <c r="J103"/>
  <c r="P354"/>
  <c r="R354"/>
  <c r="T354"/>
  <c r="BK397"/>
  <c r="J397"/>
  <c r="J104"/>
  <c r="P397"/>
  <c r="R397"/>
  <c r="T397"/>
  <c r="BK416"/>
  <c r="J416"/>
  <c r="J105"/>
  <c r="P416"/>
  <c r="R416"/>
  <c r="T416"/>
  <c i="3" r="BK118"/>
  <c r="J118"/>
  <c r="J97"/>
  <c r="T118"/>
  <c r="T117"/>
  <c i="2" r="BK421"/>
  <c r="J421"/>
  <c r="J106"/>
  <c r="BK434"/>
  <c r="J434"/>
  <c r="J107"/>
  <c i="3" r="E85"/>
  <c r="F91"/>
  <c r="F92"/>
  <c r="BE119"/>
  <c r="BE120"/>
  <c r="BE122"/>
  <c r="BE123"/>
  <c r="BE124"/>
  <c r="J89"/>
  <c r="J92"/>
  <c r="BE121"/>
  <c r="BE125"/>
  <c r="BE126"/>
  <c i="2" r="E85"/>
  <c r="J124"/>
  <c r="BE130"/>
  <c r="BE167"/>
  <c r="BE169"/>
  <c r="BE195"/>
  <c r="BE215"/>
  <c r="BE218"/>
  <c r="BE219"/>
  <c r="BE230"/>
  <c r="BE237"/>
  <c r="BE241"/>
  <c r="BE275"/>
  <c r="BE278"/>
  <c r="BE289"/>
  <c r="BE306"/>
  <c r="BE309"/>
  <c r="BE326"/>
  <c r="BE360"/>
  <c r="BE362"/>
  <c r="BE376"/>
  <c r="BE378"/>
  <c r="BE380"/>
  <c r="BE385"/>
  <c r="BE392"/>
  <c r="BE394"/>
  <c r="BE402"/>
  <c r="BE408"/>
  <c r="BE411"/>
  <c r="BE420"/>
  <c r="BE423"/>
  <c r="BE427"/>
  <c r="F91"/>
  <c r="J121"/>
  <c r="F124"/>
  <c r="BE136"/>
  <c r="BE142"/>
  <c r="BE160"/>
  <c r="BE171"/>
  <c r="BE210"/>
  <c r="BE214"/>
  <c r="BE232"/>
  <c r="BE272"/>
  <c r="BE274"/>
  <c r="BE276"/>
  <c r="BE283"/>
  <c r="BE287"/>
  <c r="BE316"/>
  <c r="BE321"/>
  <c r="BE345"/>
  <c r="BE348"/>
  <c r="BE351"/>
  <c r="BE355"/>
  <c r="BE356"/>
  <c r="BE359"/>
  <c r="BE365"/>
  <c r="BE366"/>
  <c r="BE372"/>
  <c r="BE374"/>
  <c r="BE382"/>
  <c r="BE391"/>
  <c r="BE399"/>
  <c r="BE404"/>
  <c r="BE406"/>
  <c r="BE409"/>
  <c r="BE410"/>
  <c r="BE415"/>
  <c r="BE417"/>
  <c r="BE422"/>
  <c r="BE148"/>
  <c r="BE151"/>
  <c r="BE154"/>
  <c r="BE157"/>
  <c r="BE163"/>
  <c r="BE165"/>
  <c r="BE291"/>
  <c r="BE293"/>
  <c r="BE300"/>
  <c r="BE342"/>
  <c r="BE357"/>
  <c r="BE363"/>
  <c r="BE368"/>
  <c r="BE369"/>
  <c r="BE371"/>
  <c r="BE383"/>
  <c r="BE389"/>
  <c r="BE395"/>
  <c r="BE398"/>
  <c r="BE400"/>
  <c r="BE407"/>
  <c r="BE425"/>
  <c r="BE145"/>
  <c r="BE181"/>
  <c r="BE184"/>
  <c r="BE200"/>
  <c r="BE211"/>
  <c r="BE225"/>
  <c r="BE236"/>
  <c r="BE239"/>
  <c r="BE296"/>
  <c r="BE314"/>
  <c r="BE333"/>
  <c r="BE387"/>
  <c r="BE403"/>
  <c r="BE414"/>
  <c r="BE429"/>
  <c r="BE431"/>
  <c r="BE435"/>
  <c r="F37"/>
  <c i="1" r="BD95"/>
  <c i="2" r="F34"/>
  <c i="1" r="BA95"/>
  <c i="2" r="F35"/>
  <c i="1" r="BB95"/>
  <c i="2" r="J34"/>
  <c i="1" r="AW95"/>
  <c i="2" r="F36"/>
  <c i="1" r="BC95"/>
  <c i="3" r="F34"/>
  <c i="1" r="BA96"/>
  <c i="3" r="F35"/>
  <c i="1" r="BB96"/>
  <c i="3" r="F36"/>
  <c i="1" r="BC96"/>
  <c i="3" r="F37"/>
  <c i="1" r="BD96"/>
  <c i="3" r="J34"/>
  <c i="1" r="AW96"/>
  <c i="2" l="1" r="R128"/>
  <c r="R127"/>
  <c r="P128"/>
  <c r="P127"/>
  <c i="1" r="AU95"/>
  <c i="2" r="T128"/>
  <c r="T127"/>
  <c i="3" r="BK117"/>
  <c r="J117"/>
  <c r="J96"/>
  <c i="2" r="BK128"/>
  <c r="J128"/>
  <c r="J97"/>
  <c i="1" r="AU94"/>
  <c i="2" r="J33"/>
  <c i="1" r="AV95"/>
  <c r="AT95"/>
  <c i="2" r="F33"/>
  <c i="1" r="AZ95"/>
  <c r="BC94"/>
  <c r="AY94"/>
  <c r="BB94"/>
  <c r="AX94"/>
  <c r="BA94"/>
  <c r="AW94"/>
  <c r="AK30"/>
  <c r="BD94"/>
  <c r="W33"/>
  <c i="3" r="F33"/>
  <c i="1" r="AZ96"/>
  <c i="3" r="J33"/>
  <c i="1" r="AV96"/>
  <c r="AT96"/>
  <c i="2" l="1" r="BK127"/>
  <c r="J127"/>
  <c r="J96"/>
  <c i="3" r="J30"/>
  <c i="1" r="AG96"/>
  <c r="AZ94"/>
  <c r="W29"/>
  <c r="W31"/>
  <c r="W30"/>
  <c r="W32"/>
  <c i="3" l="1" r="J39"/>
  <c i="1" r="AN96"/>
  <c i="2"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<sst xmlns="http://schemas.openxmlformats.org/spreadsheetml/2006/main">
  <si>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</si>
  <si>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</si>
  <si>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</si>
  <si>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</si>
  <si>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</si>
  <si>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{b8f946c2-6c7a-40af-87bf-91cfa299f08e}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</si>
  <si>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</si>
  <si>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</si>
  <si>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</si>
  <si>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</si>
  <si>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</si>
  <si>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</si>
  <si>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</si>
  <si>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</si>
  <si>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23/004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</si>
  <si>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</si>
  <si>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</si>
  <si>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VDJ Zaječí - VDJ Přítluky- přeložka přívodního řadu</t>
  </si>
  <si>
    <t>KSO:</t>
  </si>
  <si>
    <t>CC-CZ:</t>
  </si>
  <si>
    <t>Místo:</t>
  </si>
  <si>
    <t xml:space="preserve"> </t>
  </si>
  <si>
    <t>Datum:</t>
  </si>
  <si>
    <t>29. 4. 2023</t>
  </si>
  <si>
    <t>Zadavatel:</t>
  </si>
  <si>
    <t>IČ:</t>
  </si>
  <si>
    <t>DIČ:</t>
  </si>
  <si>
    <t>Uchazeč:</t>
  </si>
  <si>
    <t>Vyplň údaj</t>
  </si>
  <si>
    <t>Projektant:</t>
  </si>
  <si>
    <t>44012900</t>
  </si>
  <si>
    <t>PROVO, spol. s r.o.</t>
  </si>
  <si>
    <t>CZ44012900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</si>
  <si>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</si>
  <si>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</si>
  <si>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</si>
  <si>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</si>
  <si>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</si>
  <si>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</si>
  <si>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</si>
  <si>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</si>
  <si>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</si>
  <si>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</si>
  <si>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</si>
  <si>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</si>
  <si>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</si>
  <si>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</si>
  <si>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</si>
  <si>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</si>
  <si>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</si>
  <si>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</si>
  <si>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</si>
  <si>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</si>
  <si>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</si>
  <si>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</si>
  <si>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</si>
  <si>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</si>
  <si>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</si>
  <si>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</si>
  <si>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</si>
  <si>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</si>
  <si>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</si>
  <si>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</si>
  <si>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</si>
  <si>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</si>
  <si>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</si>
  <si>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</si>
  <si>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</si>
  <si>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</si>
  <si>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</si>
  <si>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</si>
  <si>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</si>
  <si>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</si>
  <si>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</si>
  <si>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</si>
  <si>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</si>
  <si>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</si>
  <si>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</si>
  <si>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</si>
  <si>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</si>
  <si>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</si>
  <si>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</si>
  <si>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Přeložka přívodního řadu</t>
  </si>
  <si>
    <t>STA</t>
  </si>
  <si>
    <t>1</t>
  </si>
  <si>
    <t>{a7290b82-bbe8-457b-92b7-9fa5a1202eff}</t>
  </si>
  <si>
    <t>2</t>
  </si>
  <si>
    <t>SO 90</t>
  </si>
  <si>
    <t>Vedlejší a ostatní rozpočtové náklady</t>
  </si>
  <si>
    <t>{33ef6908-387b-438d-8a9c-e38624b773df}</t>
  </si>
  <si>
    <t>KRYCÍ LIST SOUPISU PRACÍ</t>
  </si>
  <si>
    <t>Objekt:</t>
  </si>
  <si>
    <t>SO 01 - Přeložka přívodního řadu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</si>
  <si>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</si>
  <si>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</si>
  <si>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</si>
  <si>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</si>
  <si>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</si>
  <si>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</si>
  <si>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</si>
  <si>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</si>
  <si>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38 - Různé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</si>
  <si>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</si>
  <si>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</si>
  <si>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</si>
  <si>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89 - Ostatní konstrukce</t>
  </si>
  <si>
    <t xml:space="preserve">    96 - Bourání konstrukcí</t>
  </si>
  <si>
    <t xml:space="preserve">    997 - Přesun sutě</t>
  </si>
  <si>
    <t xml:space="preserve">  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</si>
  <si>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</si>
  <si>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</si>
  <si>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</si>
  <si>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</si>
  <si>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</si>
  <si>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</si>
  <si>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</si>
  <si>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</si>
  <si>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</si>
  <si>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</si>
  <si>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</si>
  <si>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</si>
  <si>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</si>
  <si>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</si>
  <si>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</si>
  <si>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</si>
  <si>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</si>
  <si>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</si>
  <si>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113107421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</si>
  <si>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do 100 mm</t>
  </si>
  <si>
    <t>m2</t>
  </si>
  <si>
    <t>CS ÚRS 2023 01</t>
  </si>
  <si>
    <t>4</t>
  </si>
  <si>
    <t>873712249</t>
  </si>
  <si>
    <t>VV</t>
  </si>
  <si>
    <t>"polní cesta"</t>
  </si>
  <si>
    <t>1,1*7,7</t>
  </si>
  <si>
    <t>1,1*13,9</t>
  </si>
  <si>
    <t>1,1*23,6</t>
  </si>
  <si>
    <t>Součet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</si>
  <si>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</si>
  <si>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 vrstvy do 100 mm</t>
  </si>
  <si>
    <t>-1869206706</t>
  </si>
  <si>
    <t>2,0*2,0*14</t>
  </si>
  <si>
    <t>"betonové panely"</t>
  </si>
  <si>
    <t>2,0*2,0*5</t>
  </si>
  <si>
    <t>3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</si>
  <si>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</si>
  <si>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</si>
  <si>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-613212020</t>
  </si>
  <si>
    <t>1,1*12,97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</si>
  <si>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</si>
  <si>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</si>
  <si>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1062602174</t>
  </si>
  <si>
    <t>5</t>
  </si>
  <si>
    <t>113107032</t>
  </si>
  <si>
    <t>Odstranění podkladů nebo krytů při překopech inženýrských sítí s přemístěním hmot na skládku ve vzdálenosti do 3 m nebo s naložením na dopravní prostředek ručně z betonu prostého, o tl. vrstvy přes 150 do 300 mm</t>
  </si>
  <si>
    <t>-926156149</t>
  </si>
  <si>
    <t>"betonová vozovka"</t>
  </si>
  <si>
    <t>2,0*2,0*1</t>
  </si>
  <si>
    <t>6</t>
  </si>
  <si>
    <t>113107036</t>
  </si>
  <si>
    <t>Odstranění podkladů nebo krytů při překopech inženýrských sítí s přemístěním hmot na skládku ve vzdálenosti do 3 m nebo s naložením na dopravní prostředek ručně z betonu vyztuženého sítěmi, o tl. vrstvy přes 100 do 150 mm</t>
  </si>
  <si>
    <t>-913819168</t>
  </si>
  <si>
    <t>3,0*2,0*5</t>
  </si>
  <si>
    <t>7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</si>
  <si>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</si>
  <si>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</si>
  <si>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-515353874</t>
  </si>
  <si>
    <t>8</t>
  </si>
  <si>
    <t>113107044</t>
  </si>
  <si>
    <t>Odstranění podkladů nebo krytů při překopech inženýrských sítí s přemístěním hmot na skládku ve vzdálenosti do 3 m nebo s naložením na dopravní prostředek ručně živičných, o tl. vrstvy přes 150 do 200 mm</t>
  </si>
  <si>
    <t>CS ÚRS 2022 02</t>
  </si>
  <si>
    <t>-641467129</t>
  </si>
  <si>
    <t>9</t>
  </si>
  <si>
    <t>113107436</t>
  </si>
  <si>
    <t>Odstranění podkladů nebo krytů při překopech inženýrských sítí s přemístěním hmot na skládku ve vzdálenosti do 3 m nebo s naložením na dopravní prostředek strojně plochy jednotlivě do 15 m2 z betonu vyztuženého sítěmi, o tl. vrstvy přes 100 do 150 mm</t>
  </si>
  <si>
    <t>-1897920213</t>
  </si>
  <si>
    <t>10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</si>
  <si>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</si>
  <si>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</si>
  <si>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m</t>
  </si>
  <si>
    <t>258036823</t>
  </si>
  <si>
    <t>1,1*4</t>
  </si>
  <si>
    <t>11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</si>
  <si>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</si>
  <si>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</si>
  <si>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1922991194</t>
  </si>
  <si>
    <t>4*1,1</t>
  </si>
  <si>
    <t>12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</si>
  <si>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</si>
  <si>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</si>
  <si>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-1671448797</t>
  </si>
  <si>
    <t>1,1*3</t>
  </si>
  <si>
    <t>13</t>
  </si>
  <si>
    <t>121151103</t>
  </si>
  <si>
    <t>Sejmutí ornice strojně při souvislé ploše do 100 m2, tl. vrstvy do 200 mm</t>
  </si>
  <si>
    <t>-136241323</t>
  </si>
  <si>
    <t>1,1*17,33+2,0*2,0*1</t>
  </si>
  <si>
    <t>14</t>
  </si>
  <si>
    <t>132254202</t>
  </si>
  <si>
    <t>Hloubení zapažených rýh šířky přes 800 do 2 000 mm strojně s urovnáním dna do předepsaného profilu a spádu v hornině třídy těžitelnosti I skupiny 3 přes 20 do 50 m3</t>
  </si>
  <si>
    <t>m3</t>
  </si>
  <si>
    <t>245640358</t>
  </si>
  <si>
    <t>1,1*((1,7+1,83+1,73)/3-0,1)*7,7</t>
  </si>
  <si>
    <t>1,1*((1,66+1,72+1,93)/3-0,1)*13,9</t>
  </si>
  <si>
    <t>1,1*((1,77+1,82+1,78+1,65)/4-0,1)*23,6</t>
  </si>
  <si>
    <t>1,1*((1,66+1,6)/2-0,3)*12,97</t>
  </si>
  <si>
    <t>"nezpevněno"</t>
  </si>
  <si>
    <t>1,1*((1,6+1,64)/2-0,1)*17,33</t>
  </si>
  <si>
    <t>133112811</t>
  </si>
  <si>
    <t>Hloubení nezapažených šachet ručně v horninách třídy těžitelnosti I skupiny 1 a 2, půdorysná plocha výkopu do 4 m2</t>
  </si>
  <si>
    <t>1932360758</t>
  </si>
  <si>
    <t>"sondy"</t>
  </si>
  <si>
    <t>1,0*1,0*1,5*15</t>
  </si>
  <si>
    <t>16</t>
  </si>
  <si>
    <t>133254101</t>
  </si>
  <si>
    <t>Hloubení zapažených šachet strojně v hornině třídy těžitelnosti I skupiny 3 do 20 m3</t>
  </si>
  <si>
    <t>642342421</t>
  </si>
  <si>
    <t>"montážní jámy</t>
  </si>
  <si>
    <t>2,0*2,0*(2,0-0,1)*14</t>
  </si>
  <si>
    <t>2,0*2,0*(2-0,3)*5</t>
  </si>
  <si>
    <t>2,0*2,0*(2-0,45)*1</t>
  </si>
  <si>
    <t>2,0*2,0*(2,0-0,1)*1</t>
  </si>
  <si>
    <t>17</t>
  </si>
  <si>
    <t>141721254</t>
  </si>
  <si>
    <t>Řízený zemní protlak délky protlaku přes 50 do 100 m v hornině třídy těžitelnosti I a II, skupiny 1 až 4 včetně zatažení trub v hloubce do 6 m průměru vrtu přes 140 do 180 mm</t>
  </si>
  <si>
    <t>-930712437</t>
  </si>
  <si>
    <t>87,3+89,8+58,7</t>
  </si>
  <si>
    <t>90,0+88,0+64,4</t>
  </si>
  <si>
    <t>33,1+52,9+88,0+87,9+88,1+86,6+88,1+88,0+20,9+65,0+48,3</t>
  </si>
  <si>
    <t>18</t>
  </si>
  <si>
    <t>151101101</t>
  </si>
  <si>
    <t>Zřízení pažení a rozepření stěn rýh pro podzemní vedení příložné pro jakoukoliv mezerovitost, hloubky do 2 m</t>
  </si>
  <si>
    <t>-1141512061</t>
  </si>
  <si>
    <t>2*((1,7+1,83+1,73)/3)*7,7</t>
  </si>
  <si>
    <t>2*((1,66+1,72+1,93)/3)*13,9</t>
  </si>
  <si>
    <t>2*((1,77+1,82+1,78+1,65)/4)*23,6</t>
  </si>
  <si>
    <t>2*((1,66+1,6)/2)*12,97</t>
  </si>
  <si>
    <t>2*((1,6+1,64)/2)*17,33</t>
  </si>
  <si>
    <t>19</t>
  </si>
  <si>
    <t>151101111</t>
  </si>
  <si>
    <t>Odstranění pažení a rozepření stěn rýh pro podzemní vedení s uložením materiálu na vzdálenost do 3 m od kraje výkopu příložné, hloubky do 2 m</t>
  </si>
  <si>
    <t>-53654853</t>
  </si>
  <si>
    <t>20</t>
  </si>
  <si>
    <t>151101301</t>
  </si>
  <si>
    <t>Zřízení rozepření zapažených stěn výkopů s potřebným přepažováním při pažení příložném, hloubky do 4 m</t>
  </si>
  <si>
    <t>434023685</t>
  </si>
  <si>
    <t>2,0*2,0*2,0*21</t>
  </si>
  <si>
    <t>151101311</t>
  </si>
  <si>
    <t>Odstranění rozepření stěn výkopů s uložením materiálu na vzdálenost do 3 m od okraje výkopu pažení příložného, hloubky do 4 m</t>
  </si>
  <si>
    <t>-191495372</t>
  </si>
  <si>
    <t>22</t>
  </si>
  <si>
    <t>151102201</t>
  </si>
  <si>
    <t>Zřízení pažení stěn výkopu bez rozepření nebo vzepření při překopech inženýrských sítí plochy do 30 m2 příložné, hloubky do 4 m</t>
  </si>
  <si>
    <t>840947359</t>
  </si>
  <si>
    <t>2,0*2,0*4*21</t>
  </si>
  <si>
    <t>23</t>
  </si>
  <si>
    <t>151102211</t>
  </si>
  <si>
    <t>Odstranění pažení stěn výkopu bez rozepření nebo vzepření při překopech inženýrských sítí plochy do 30 m2 s uložením pažin na vzdálenost do 3 m od okraje výkopu příložné, hloubky do 4 m</t>
  </si>
  <si>
    <t>22192418</t>
  </si>
  <si>
    <t>24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</si>
  <si>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</si>
  <si>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</si>
  <si>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-998448322</t>
  </si>
  <si>
    <t xml:space="preserve">"zpětný zásyp"  22,5*2</t>
  </si>
  <si>
    <t xml:space="preserve">"náhradní zemina"  197,734-22,5</t>
  </si>
  <si>
    <t xml:space="preserve">"zemina vytlačená protlakem"  </t>
  </si>
  <si>
    <t>(PI*1225,1*(0,08*0,08))</t>
  </si>
  <si>
    <t>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</si>
  <si>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</si>
  <si>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</si>
  <si>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1348234692</t>
  </si>
  <si>
    <t xml:space="preserve">"vykopaná zemina"  197,734-22,5</t>
  </si>
  <si>
    <t>26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</si>
  <si>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</si>
  <si>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</si>
  <si>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348900173</t>
  </si>
  <si>
    <t>199,866*4 'Přepočtené koeficientem množství</t>
  </si>
  <si>
    <t>27</t>
  </si>
  <si>
    <t>167151101</t>
  </si>
  <si>
    <t>Nakládání, skládání a překládání neulehlého výkopku nebo sypaniny strojně nakládání, množství do 100 m3, z horniny třídy těžitelnosti I, skupiny 1 až 3</t>
  </si>
  <si>
    <t>990022067</t>
  </si>
  <si>
    <t xml:space="preserve">"zpětný zásyp"  22,5</t>
  </si>
  <si>
    <t>28</t>
  </si>
  <si>
    <t>171251201</t>
  </si>
  <si>
    <t>Uložení sypaniny na skládky nebo meziskládky bez hutnění s upravením uložené sypaniny do předepsaného tvaru</t>
  </si>
  <si>
    <t>-1979826691</t>
  </si>
  <si>
    <t>29</t>
  </si>
  <si>
    <t>171201221vl</t>
  </si>
  <si>
    <t>Poplatek za uložení stavebního odpadu na skládce (skládkovné) zeminy a kamení zatříděného do Katalogu odpadů pod kódem 17 05 04</t>
  </si>
  <si>
    <t>t</t>
  </si>
  <si>
    <t>-1999033149</t>
  </si>
  <si>
    <t xml:space="preserve">"70 %"  199,866*1,67*0,7</t>
  </si>
  <si>
    <t>30</t>
  </si>
  <si>
    <t>171201602vl</t>
  </si>
  <si>
    <t>Poplatek za zeminu znečištěnou stavební sutí - navážka</t>
  </si>
  <si>
    <t>532549684</t>
  </si>
  <si>
    <t xml:space="preserve">"30%"   199,866*1,67*0,3</t>
  </si>
  <si>
    <t>31</t>
  </si>
  <si>
    <t>174151101</t>
  </si>
  <si>
    <t>Zásyp sypaninou z jakékoliv horniny strojně s uložením výkopku ve vrstvách se zhutněním jam, šachet, rýh nebo kolem objektů v těchto vykopávkách</t>
  </si>
  <si>
    <t>-2007714391</t>
  </si>
  <si>
    <t>"vykopanou zeminou"</t>
  </si>
  <si>
    <t>Mezisoučet</t>
  </si>
  <si>
    <t xml:space="preserve">"vhodnou zeminou"   </t>
  </si>
  <si>
    <t>1,1*((1,7+1,83+1,73)/3-0,45)*7,7</t>
  </si>
  <si>
    <t>1,1*((1,66+1,72+1,93)/3-0,45)*13,9</t>
  </si>
  <si>
    <t>1,1*((1,77+1,82+1,78+1,65)/4-0,45)*23,6</t>
  </si>
  <si>
    <t>2,0*2,0*(2,0-0,45)*14</t>
  </si>
  <si>
    <t xml:space="preserve">"odpočet   </t>
  </si>
  <si>
    <t xml:space="preserve">"obsyp"   </t>
  </si>
  <si>
    <t>-60,467</t>
  </si>
  <si>
    <t xml:space="preserve">"lože"   </t>
  </si>
  <si>
    <t>-11,95</t>
  </si>
  <si>
    <t>32</t>
  </si>
  <si>
    <t>M</t>
  </si>
  <si>
    <t>58344198V</t>
  </si>
  <si>
    <t>Vhodný zásypový materiál</t>
  </si>
  <si>
    <t>-714096739</t>
  </si>
  <si>
    <t xml:space="preserve">(197,734-22,5)*1,01*1,05*1,69   </t>
  </si>
  <si>
    <t>33</t>
  </si>
  <si>
    <t>181351003</t>
  </si>
  <si>
    <t>Rozprostření a urovnání ornice v rovině nebo ve svahu sklonu do 1:5 strojně při souvislé ploše do 100 m2, tl. vrstvy do 200 mm</t>
  </si>
  <si>
    <t>428727939</t>
  </si>
  <si>
    <t>34</t>
  </si>
  <si>
    <t>181411121</t>
  </si>
  <si>
    <t>Založení trávníku na půdě předem připravené plochy do 1000 m2 výsevem včetně utažení lučního v rovině nebo na svahu do 1:5</t>
  </si>
  <si>
    <t>1044402152</t>
  </si>
  <si>
    <t>35</t>
  </si>
  <si>
    <t>00572472</t>
  </si>
  <si>
    <t>osivo směs travní krajinná-rovinná</t>
  </si>
  <si>
    <t>kg</t>
  </si>
  <si>
    <t>-1199501443</t>
  </si>
  <si>
    <t>23,063*0,03*1,05</t>
  </si>
  <si>
    <t>36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</si>
  <si>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</si>
  <si>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</si>
  <si>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1942776963</t>
  </si>
  <si>
    <t>"DN 160</t>
  </si>
  <si>
    <t>0,46*1,1*(2,0*21)</t>
  </si>
  <si>
    <t>0,46*1,1*(7,7+13,9+23,6+32,3)</t>
  </si>
  <si>
    <t>37</t>
  </si>
  <si>
    <t>58337310</t>
  </si>
  <si>
    <t>štěrkopísek frakce 0/4</t>
  </si>
  <si>
    <t>-1786623581</t>
  </si>
  <si>
    <t>60,467*1,67*1,15</t>
  </si>
  <si>
    <t>Zakládání</t>
  </si>
  <si>
    <t>38</t>
  </si>
  <si>
    <t>Různé kompletní konstrukce</t>
  </si>
  <si>
    <t>38812921vl</t>
  </si>
  <si>
    <t>Montáž ŽB dílců prefabrikovaných kanálů pro rozvody tvaru U hmotnosti do 1 t</t>
  </si>
  <si>
    <t>kus</t>
  </si>
  <si>
    <t>989830490</t>
  </si>
  <si>
    <t>18*2</t>
  </si>
  <si>
    <t>39</t>
  </si>
  <si>
    <t>59213009</t>
  </si>
  <si>
    <t>žlab kabelový betonový k ochraně zemního drátovodného vedení 100x17x14cm</t>
  </si>
  <si>
    <t>1279749712</t>
  </si>
  <si>
    <t>18*2*1,01</t>
  </si>
  <si>
    <t>40</t>
  </si>
  <si>
    <t>59213344</t>
  </si>
  <si>
    <t>poklop kabelového žlabu betonový 500x160x35mm</t>
  </si>
  <si>
    <t>-1089941446</t>
  </si>
  <si>
    <t>18*2,0*2*1,01</t>
  </si>
  <si>
    <t>41</t>
  </si>
  <si>
    <t>389972211R</t>
  </si>
  <si>
    <t>Krytí žlabů výstražnou fólií z PVC 20 cm</t>
  </si>
  <si>
    <t>-1613033702</t>
  </si>
  <si>
    <t>18*2,0</t>
  </si>
  <si>
    <t>Vodorovné konstrukce</t>
  </si>
  <si>
    <t>42</t>
  </si>
  <si>
    <t>451573111</t>
  </si>
  <si>
    <t>Lože pod potrubí, stoky a drobné objekty v otevřeném výkopu z písku a štěrkopísku do 63 mm</t>
  </si>
  <si>
    <t>1200436931</t>
  </si>
  <si>
    <t>0,10*1,0*(7,7+13,9+23,6+32,3)</t>
  </si>
  <si>
    <t>0,10*1,0*(2,0*21)</t>
  </si>
  <si>
    <t>43</t>
  </si>
  <si>
    <t>452313141</t>
  </si>
  <si>
    <t>Podkladní a zajišťovací konstrukce z betonu prostého v otevřeném výkopu bez zvýšených nároků na prostředí bloky pro potrubí z betonu tř. C 16/20</t>
  </si>
  <si>
    <t>1164375760</t>
  </si>
  <si>
    <t>"A1</t>
  </si>
  <si>
    <t>12*0,038</t>
  </si>
  <si>
    <t>"Bb1</t>
  </si>
  <si>
    <t>2*0,04</t>
  </si>
  <si>
    <t>44</t>
  </si>
  <si>
    <t>452353101</t>
  </si>
  <si>
    <t>Bednění podkladních a zajišťovacích konstrukcí v otevřeném výkopu bloků pro potrubí</t>
  </si>
  <si>
    <t>-1936385942</t>
  </si>
  <si>
    <t>0,536*16</t>
  </si>
  <si>
    <t>Komunikace pozemní</t>
  </si>
  <si>
    <t>45</t>
  </si>
  <si>
    <t>291211111</t>
  </si>
  <si>
    <t>Zřízení zpevněné plochy ze silničních panelů osazených do lože tl. 50 mm z kameniva</t>
  </si>
  <si>
    <t>670980941</t>
  </si>
  <si>
    <t>46</t>
  </si>
  <si>
    <t>59381004</t>
  </si>
  <si>
    <t>panel silniční 3,00x2,00x0,15m</t>
  </si>
  <si>
    <t>-1617898074</t>
  </si>
  <si>
    <t>44,267*0,25 'Přepočtené koeficientem množství</t>
  </si>
  <si>
    <t>47</t>
  </si>
  <si>
    <t>564211011</t>
  </si>
  <si>
    <t>Podklad nebo podsyp ze štěrkopísku ŠP s rozprostřením, vlhčením a zhutněním plochy jednotlivě do 100 m2, po zhutnění tl. 50 mm</t>
  </si>
  <si>
    <t>1437525849</t>
  </si>
  <si>
    <t>48</t>
  </si>
  <si>
    <t>564231011</t>
  </si>
  <si>
    <t>Podklad nebo podsyp ze štěrkopísku ŠP s rozprostřením, vlhčením a zhutněním plochy jednotlivě do 100 m2, po zhutnění tl. 100 mm</t>
  </si>
  <si>
    <t>970628061</t>
  </si>
  <si>
    <t>49</t>
  </si>
  <si>
    <t>564722111</t>
  </si>
  <si>
    <t>Podklad nebo kryt z vibrovaného štěrku VŠ s rozprostřením, vlhčením a zhutněním, po zhutnění tl. 80 mm</t>
  </si>
  <si>
    <t>-2133553241</t>
  </si>
  <si>
    <t>50</t>
  </si>
  <si>
    <t>564761101</t>
  </si>
  <si>
    <t>Podklad nebo kryt z kameniva hrubého drceného vel. 32-63 mm s rozprostřením a zhutněním plochy jednotlivě do 100 m2, po zhutnění tl. 200 mm</t>
  </si>
  <si>
    <t>592977737</t>
  </si>
  <si>
    <t>1,1*7,7*2</t>
  </si>
  <si>
    <t>1,1*13,9*2</t>
  </si>
  <si>
    <t>1,1*23,6*2</t>
  </si>
  <si>
    <t>2,0*2,0*14*2</t>
  </si>
  <si>
    <t>51</t>
  </si>
  <si>
    <t>565185111</t>
  </si>
  <si>
    <t>Asfaltový beton vrstva podkladní ACP 16 (obalované kamenivo střednězrnné - OKS) s rozprostřením a zhutněním v pruhu šířky přes 1,5 do 3 m, po zhutnění tl. 150 mm</t>
  </si>
  <si>
    <t>-1963339912</t>
  </si>
  <si>
    <t>52</t>
  </si>
  <si>
    <t>567132115</t>
  </si>
  <si>
    <t>Podklad ze směsi stmelené cementem SC bez dilatačních spár, s rozprostřením a zhutněním SC C 8/10 (KSC I), po zhutnění tl. 200 mm</t>
  </si>
  <si>
    <t>-1931702618</t>
  </si>
  <si>
    <t>53</t>
  </si>
  <si>
    <t>573211109</t>
  </si>
  <si>
    <t>Postřik spojovací PS bez posypu kamenivem z asfaltu silničního, v množství 0,50 kg/m2</t>
  </si>
  <si>
    <t>1323903629</t>
  </si>
  <si>
    <t>54</t>
  </si>
  <si>
    <t>577144111</t>
  </si>
  <si>
    <t>Asfaltový beton vrstva obrusná ACO 11 (ABS) s rozprostřením a se zhutněním z nemodifikovaného asfaltu v pruhu šířky do 3 m tř. I, po zhutnění tl. 50 mm</t>
  </si>
  <si>
    <t>1733200969</t>
  </si>
  <si>
    <t>Trubní vedení</t>
  </si>
  <si>
    <t>55</t>
  </si>
  <si>
    <t>8097211vl</t>
  </si>
  <si>
    <t xml:space="preserve">Signalizační vodič 1 x  CYY 6mm2</t>
  </si>
  <si>
    <t>-500608928</t>
  </si>
  <si>
    <t>56</t>
  </si>
  <si>
    <t>852242122</t>
  </si>
  <si>
    <t>Montáž potrubí z trub litinových tlakových přírubových abnormálních délek, jednotlivě do 1 m v otevřeném výkopu, kanálu nebo v šachtě DN 80</t>
  </si>
  <si>
    <t>67399815</t>
  </si>
  <si>
    <t>57</t>
  </si>
  <si>
    <t>55252235</t>
  </si>
  <si>
    <t>trouba přírubová TT PN10/16 DN 100 dl 200mm</t>
  </si>
  <si>
    <t>1741637471</t>
  </si>
  <si>
    <t>1*1,01 'Přepočtené koeficientem množství</t>
  </si>
  <si>
    <t>58</t>
  </si>
  <si>
    <t>857242122</t>
  </si>
  <si>
    <t>Montáž litinových tvarovek na potrubí litinovém tlakovém jednoosých na potrubí z trub přírubových v otevřeném výkopu, kanálu nebo v šachtě DN 80</t>
  </si>
  <si>
    <t>1704040808</t>
  </si>
  <si>
    <t>59</t>
  </si>
  <si>
    <t>55254047</t>
  </si>
  <si>
    <t>koleno 90° s patkou přírubové litinové vodovodní N-kus PN10/40 DN 80</t>
  </si>
  <si>
    <t>-1795517399</t>
  </si>
  <si>
    <t>2*1,01 'Přepočtené koeficientem množství</t>
  </si>
  <si>
    <t>60</t>
  </si>
  <si>
    <t>857312122</t>
  </si>
  <si>
    <t>Montáž litinových tvarovek na potrubí litinovém tlakovém jednoosých na potrubí z trub přírubových v otevřeném výkopu, kanálu nebo v šachtě DN 150</t>
  </si>
  <si>
    <t>-1288264772</t>
  </si>
  <si>
    <t>61</t>
  </si>
  <si>
    <t>HWL.797415000016</t>
  </si>
  <si>
    <t>SYNOFLEX - SPOJKA 150 (155-192)</t>
  </si>
  <si>
    <t>-1389227001</t>
  </si>
  <si>
    <t>62</t>
  </si>
  <si>
    <t>871321151</t>
  </si>
  <si>
    <t>Montáž vodovodního potrubí z plastů v otevřeném výkopu z polyetylenu PE 100 svařovaných na tupo SDR 17/PN10 D 160 x 9,5 mm</t>
  </si>
  <si>
    <t>139265012</t>
  </si>
  <si>
    <t>63</t>
  </si>
  <si>
    <t>28613579</t>
  </si>
  <si>
    <t>potrubí dvouvrstvé PE100 RC SDR17 160x9,5 dl 12m</t>
  </si>
  <si>
    <t>-626031644</t>
  </si>
  <si>
    <t>1344*1,015 'Přepočtené koeficientem množství</t>
  </si>
  <si>
    <t>64</t>
  </si>
  <si>
    <t>877241101</t>
  </si>
  <si>
    <t>Montáž tvarovek na vodovodním plastovém potrubí z polyetylenu PE 100 elektrotvarovek SDR 11/PN16 spojek, oblouků nebo redukcí d 90</t>
  </si>
  <si>
    <t>1460657583</t>
  </si>
  <si>
    <t>65</t>
  </si>
  <si>
    <t>28615974</t>
  </si>
  <si>
    <t>elektrospojka SDR11 PE 100 PN16 D 90mm</t>
  </si>
  <si>
    <t>-779224544</t>
  </si>
  <si>
    <t>2*1,015 'Přepočtené koeficientem množství</t>
  </si>
  <si>
    <t>66</t>
  </si>
  <si>
    <t>877241201</t>
  </si>
  <si>
    <t>Montáž tvarovek na vodovodním plastovém potrubí z polyetylenu PE 100 svařovaných na tupo SDR 11/PN16 oblouků nebo redukcí d 90</t>
  </si>
  <si>
    <t>-7307319</t>
  </si>
  <si>
    <t>67</t>
  </si>
  <si>
    <t>28653135</t>
  </si>
  <si>
    <t>nákružek lemový PE 100 SDR11 90mm</t>
  </si>
  <si>
    <t>1571640437</t>
  </si>
  <si>
    <t>68</t>
  </si>
  <si>
    <t>877321201</t>
  </si>
  <si>
    <t>Montáž tvarovek na vodovodním plastovém potrubí z polyetylenu PE 100 svařovaných na tupo SDR 11/PN16 oblouků nebo redukcí d 160</t>
  </si>
  <si>
    <t>-1714364845</t>
  </si>
  <si>
    <t>2+1+1</t>
  </si>
  <si>
    <t>69</t>
  </si>
  <si>
    <t>286FFD90817W</t>
  </si>
  <si>
    <t>Oblouk 11° PE100 SDR17 DN160 s prodlouženými konci</t>
  </si>
  <si>
    <t>-773330333</t>
  </si>
  <si>
    <t>70</t>
  </si>
  <si>
    <t>286FFD81017W</t>
  </si>
  <si>
    <t>Oblouk 22° PE100 SDR17 DN 160 s prodlouženými konci</t>
  </si>
  <si>
    <t>1075022724</t>
  </si>
  <si>
    <t>1*1,015 'Přepočtené koeficientem množství</t>
  </si>
  <si>
    <t>71</t>
  </si>
  <si>
    <t>286FF071017W</t>
  </si>
  <si>
    <t>Oblouk 60° PE100 SDR17 DN 160 s prodlouženými konci</t>
  </si>
  <si>
    <t>-845771918</t>
  </si>
  <si>
    <t>72</t>
  </si>
  <si>
    <t>877321101</t>
  </si>
  <si>
    <t>Montáž tvarovek na vodovodním plastovém potrubí z polyetylenu PE 100 elektrotvarovek SDR 11/PN16 spojek, oblouků nebo redukcí d 160</t>
  </si>
  <si>
    <t>-912236742</t>
  </si>
  <si>
    <t>73</t>
  </si>
  <si>
    <t>28615978</t>
  </si>
  <si>
    <t>elektrospojka SDR11 PE 100 PN16 D 160mm</t>
  </si>
  <si>
    <t>-114272143</t>
  </si>
  <si>
    <t>51*1,015 'Přepočtené koeficientem množství</t>
  </si>
  <si>
    <t>74</t>
  </si>
  <si>
    <t>877321210</t>
  </si>
  <si>
    <t>Montáž tvarovek na vodovodním plastovém potrubí z polyetylenu PE 100 svařovaných na tupo SDR 11/PN16 kolen 15°, 30° nebo 45° d 160</t>
  </si>
  <si>
    <t>-12119968</t>
  </si>
  <si>
    <t>1+4</t>
  </si>
  <si>
    <t>75</t>
  </si>
  <si>
    <t>28614815vl</t>
  </si>
  <si>
    <t>koleno 15° SDR17 PE 100 PN10 D 160mm s prodlouženými konci</t>
  </si>
  <si>
    <t>308601414</t>
  </si>
  <si>
    <t>76</t>
  </si>
  <si>
    <t>28614830VL</t>
  </si>
  <si>
    <t>koleno 30° SDR17 PE 100 PN10 D 160mm s prodlouženými konci</t>
  </si>
  <si>
    <t>-2063968346</t>
  </si>
  <si>
    <t>4*1,015 'Přepočtené koeficientem množství</t>
  </si>
  <si>
    <t>77</t>
  </si>
  <si>
    <t>877321212</t>
  </si>
  <si>
    <t>Montáž tvarovek na vodovodním plastovém potrubí z polyetylenu PE 100 svařovaných na tupo SDR 11/PN16 kolen 90° d 160</t>
  </si>
  <si>
    <t>1977946015</t>
  </si>
  <si>
    <t>78</t>
  </si>
  <si>
    <t>28614890vl</t>
  </si>
  <si>
    <t>koleno 90° SDR17 PE 100 PN10 D 160mm s prodlouženými konci</t>
  </si>
  <si>
    <t>1402131367</t>
  </si>
  <si>
    <t>79</t>
  </si>
  <si>
    <t>877321213</t>
  </si>
  <si>
    <t>Montáž tvarovek na vodovodním plastovém potrubí z polyetylenu PE 100 svařovaných na tupo SDR 11/PN16 T-kusů d 160</t>
  </si>
  <si>
    <t>1906243431</t>
  </si>
  <si>
    <t>80</t>
  </si>
  <si>
    <t>28615192</t>
  </si>
  <si>
    <t>tvarovka T-kus redukovaný SDR11 PE 100 D 160/90mm</t>
  </si>
  <si>
    <t>-541170282</t>
  </si>
  <si>
    <t>89</t>
  </si>
  <si>
    <t>Ostatní konstrukce</t>
  </si>
  <si>
    <t>81</t>
  </si>
  <si>
    <t>89029080vl</t>
  </si>
  <si>
    <t xml:space="preserve">D+M ocel točivá příruba DN 80  </t>
  </si>
  <si>
    <t>355786540</t>
  </si>
  <si>
    <t>82</t>
  </si>
  <si>
    <t>891247112</t>
  </si>
  <si>
    <t>Montáž vodovodních armatur na potrubí hydrantů podzemních (bez osazení poklopů) DN 80</t>
  </si>
  <si>
    <t>-336077043</t>
  </si>
  <si>
    <t>83</t>
  </si>
  <si>
    <t>42273590</t>
  </si>
  <si>
    <t>hydrant podzemní DN 80 PN 16 jednoduchý uzávěr krycí v 1250mm</t>
  </si>
  <si>
    <t>-93630520</t>
  </si>
  <si>
    <t>84</t>
  </si>
  <si>
    <t>891243321</t>
  </si>
  <si>
    <t>Montáž vodovodních armatur na potrubí ventilů odvzdušňovacích nebo zavzdušňovacích mechanických a plovákových přírubových na venkovních řadech DN 80</t>
  </si>
  <si>
    <t>-1505892287</t>
  </si>
  <si>
    <t>85</t>
  </si>
  <si>
    <t>HWL.982405013000</t>
  </si>
  <si>
    <t>Zavzdušňovací a odvzdušňovací souprava DN 80, dl. 1,25m</t>
  </si>
  <si>
    <t>-524657546</t>
  </si>
  <si>
    <t>86</t>
  </si>
  <si>
    <t>89552118vl</t>
  </si>
  <si>
    <t>D+M šrouby nerezové s mosaznými matkami</t>
  </si>
  <si>
    <t>-377449011</t>
  </si>
  <si>
    <t>2*4*2+2*4*1+8*1*2</t>
  </si>
  <si>
    <t>87</t>
  </si>
  <si>
    <t>899401113</t>
  </si>
  <si>
    <t>Osazení poklopů litinových hydrantových</t>
  </si>
  <si>
    <t>600730327</t>
  </si>
  <si>
    <t>88</t>
  </si>
  <si>
    <t>42291452</t>
  </si>
  <si>
    <t>poklop litinový hydrantový DN 80 včetně nosné desky</t>
  </si>
  <si>
    <t>-1240972160</t>
  </si>
  <si>
    <t>899401111</t>
  </si>
  <si>
    <t>Osazení poklopů litinových ventilových</t>
  </si>
  <si>
    <t>51136418</t>
  </si>
  <si>
    <t>90</t>
  </si>
  <si>
    <t>179HWL.1790000vl</t>
  </si>
  <si>
    <t>Poklop uliční tuhý pro zavzd. a odvzd. soupravu</t>
  </si>
  <si>
    <t>1823413229</t>
  </si>
  <si>
    <t>91</t>
  </si>
  <si>
    <t>892353122</t>
  </si>
  <si>
    <t>Proplach a dezinfekce vodovodního potrubí DN 150 nebo 200</t>
  </si>
  <si>
    <t>1472409455</t>
  </si>
  <si>
    <t>92</t>
  </si>
  <si>
    <t>892351111</t>
  </si>
  <si>
    <t>Tlakové zkoušky vodou na potrubí DN 150 nebo 200</t>
  </si>
  <si>
    <t>-1838018443</t>
  </si>
  <si>
    <t>1344,0*2</t>
  </si>
  <si>
    <t>93</t>
  </si>
  <si>
    <t>892372111</t>
  </si>
  <si>
    <t>Tlakové zkoušky vodou zabezpečení konců potrubí při tlakových zkouškách DN do 300</t>
  </si>
  <si>
    <t>-9488201</t>
  </si>
  <si>
    <t>94</t>
  </si>
  <si>
    <t>899713111</t>
  </si>
  <si>
    <t>Orientační tabulky na vodovodních a kanalizačních řadech na sloupku ocelovém nebo betonovém</t>
  </si>
  <si>
    <t>-389925340</t>
  </si>
  <si>
    <t>96</t>
  </si>
  <si>
    <t>Bourání konstrukcí</t>
  </si>
  <si>
    <t>95</t>
  </si>
  <si>
    <t>971042441</t>
  </si>
  <si>
    <t>Vybourání otvorů v betonových příčkách a zdech základových nebo nadzákladových plochy do 0,25 m2, tl. do 300 mm</t>
  </si>
  <si>
    <t>701650602</t>
  </si>
  <si>
    <t>"do stávající šachty "</t>
  </si>
  <si>
    <t>98212230vl</t>
  </si>
  <si>
    <t xml:space="preserve">D+Z zednické zapravení, utěsnění a dobetonování otvoru v šachtě po osazení  potrubí</t>
  </si>
  <si>
    <t>kpl</t>
  </si>
  <si>
    <t>1053850332</t>
  </si>
  <si>
    <t>997</t>
  </si>
  <si>
    <t>Přesun sutě</t>
  </si>
  <si>
    <t>97</t>
  </si>
  <si>
    <t>997221551</t>
  </si>
  <si>
    <t>Vodorovná doprava suti bez naložení, ale se složením a s hrubým urovnáním ze sypkých materiálů, na vzdálenost do 1 km</t>
  </si>
  <si>
    <t>591798212</t>
  </si>
  <si>
    <t>98</t>
  </si>
  <si>
    <t>997221559</t>
  </si>
  <si>
    <t>Vodorovná doprava suti bez naložení, ale se složením a s hrubým urovnáním Příplatek k ceně za každý další i započatý 1 km přes 1 km</t>
  </si>
  <si>
    <t>1946872090</t>
  </si>
  <si>
    <t>53,289*14 'Přepočtené koeficientem množství</t>
  </si>
  <si>
    <t>99</t>
  </si>
  <si>
    <t>997221845VL</t>
  </si>
  <si>
    <t>Poplatek za uložení stavebního odpadu na skládce (skládkovné) z asfaltových povrchů</t>
  </si>
  <si>
    <t>-287739651</t>
  </si>
  <si>
    <t>"viz. odd. 1" 0,392+1,8</t>
  </si>
  <si>
    <t>100</t>
  </si>
  <si>
    <t>997221862</t>
  </si>
  <si>
    <t>Poplatek za uložení stavebního odpadu na recyklační skládce (skládkovné) z armovaného betonu zatříděného do Katalogu odpadů pod kódem 17 01 01</t>
  </si>
  <si>
    <t>1064420674</t>
  </si>
  <si>
    <t>"viz. odd. 1"9,9+4,708</t>
  </si>
  <si>
    <t>101</t>
  </si>
  <si>
    <t>997221873</t>
  </si>
  <si>
    <t>Poplatek za uložení stavebního odpadu na recyklační skládce (skládkovné) zeminy a kamení zatříděného do Katalogu odpadů pod kódem 17 05 04</t>
  </si>
  <si>
    <t>-1756957610</t>
  </si>
  <si>
    <t xml:space="preserve">"viz. odd. 1"  9,447+14,44+4,137+5,8</t>
  </si>
  <si>
    <t>102</t>
  </si>
  <si>
    <t>997223802VL</t>
  </si>
  <si>
    <t>Poplatek za uložení stavebního odpadu na skládce (skládkovné) betonového s příměsí</t>
  </si>
  <si>
    <t>-289368116</t>
  </si>
  <si>
    <t>"odd. 1</t>
  </si>
  <si>
    <t>2,5+0,165</t>
  </si>
  <si>
    <t>998</t>
  </si>
  <si>
    <t>Přesun hmot</t>
  </si>
  <si>
    <t>103</t>
  </si>
  <si>
    <t>998276101</t>
  </si>
  <si>
    <t>Přesun hmot pro trubní vedení hloubené z trub z plastických hmot nebo sklolaminátových pro vodovody nebo kanalizace v otevřeném výkopu dopravní vzdálenost do 15 m</t>
  </si>
  <si>
    <t>1147341051</t>
  </si>
  <si>
    <t>SO 90 - Vedlejší a ostatní rozpočtové náklady</t>
  </si>
  <si>
    <t>OST - Ostatní</t>
  </si>
  <si>
    <t>OST</t>
  </si>
  <si>
    <t>Ostatní</t>
  </si>
  <si>
    <t>900600002</t>
  </si>
  <si>
    <t>Zařízení staveniště - zhotovení, provoz, likvidace, uvedení do původního stavu vč. povolení, zřízení přípojek a k tomu potřebná dokumentace</t>
  </si>
  <si>
    <t>262144</t>
  </si>
  <si>
    <t>-93728941</t>
  </si>
  <si>
    <t>900600014</t>
  </si>
  <si>
    <t>Provedení veškerých zkoušek prokazujícíh kvalitu díla např. zkouška zhutnění</t>
  </si>
  <si>
    <t>1661053232</t>
  </si>
  <si>
    <t>900600016</t>
  </si>
  <si>
    <t>Zpracování dokumentace skutečného provedení stavby</t>
  </si>
  <si>
    <t>-1277410708</t>
  </si>
  <si>
    <t>900600019</t>
  </si>
  <si>
    <t xml:space="preserve">Zpracování geodetického zaměření </t>
  </si>
  <si>
    <t>-28470547</t>
  </si>
  <si>
    <t>900600023</t>
  </si>
  <si>
    <t>Uvedení do původního stavu dotčených ploch stavbou</t>
  </si>
  <si>
    <t>-54300338</t>
  </si>
  <si>
    <t>900600026</t>
  </si>
  <si>
    <t>Provedení komlex. zkoušek</t>
  </si>
  <si>
    <t>-60677104</t>
  </si>
  <si>
    <t>900600029</t>
  </si>
  <si>
    <t>Zajíštění výtýčení podzemních sítí dotčených stavbou</t>
  </si>
  <si>
    <t>-644181374</t>
  </si>
  <si>
    <t>900600032</t>
  </si>
  <si>
    <t>Vícetisky projektové dokumentace po potřeby dodavatele stavby</t>
  </si>
  <si>
    <t>1368648758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</si>
</sst>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23/004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VDJ Zaječí - VDJ Přítluky- přeložka přívodního řadu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29. 4. 2023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>PROVO, spol. s 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Přeložka přívodní...'!J30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01 - Přeložka přívodní...'!P127</f>
        <v>0</v>
      </c>
      <c r="AV95" s="129">
        <f>'SO 01 - Přeložka přívodní...'!J33</f>
        <v>0</v>
      </c>
      <c r="AW95" s="129">
        <f>'SO 01 - Přeložka přívodní...'!J34</f>
        <v>0</v>
      </c>
      <c r="AX95" s="129">
        <f>'SO 01 - Přeložka přívodní...'!J35</f>
        <v>0</v>
      </c>
      <c r="AY95" s="129">
        <f>'SO 01 - Přeložka přívodní...'!J36</f>
        <v>0</v>
      </c>
      <c r="AZ95" s="129">
        <f>'SO 01 - Přeložka přívodní...'!F33</f>
        <v>0</v>
      </c>
      <c r="BA95" s="129">
        <f>'SO 01 - Přeložka přívodní...'!F34</f>
        <v>0</v>
      </c>
      <c r="BB95" s="129">
        <f>'SO 01 - Přeložka přívodní...'!F35</f>
        <v>0</v>
      </c>
      <c r="BC95" s="129">
        <f>'SO 01 - Přeložka přívodní...'!F36</f>
        <v>0</v>
      </c>
      <c r="BD95" s="131">
        <f>'SO 01 - Přeložka přívodní...'!F37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90 - Vedlejší a ostatn...'!J30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33">
        <v>0</v>
      </c>
      <c r="AT96" s="134">
        <f>ROUND(SUM(AV96:AW96),2)</f>
        <v>0</v>
      </c>
      <c r="AU96" s="135">
        <f>'SO 90 - Vedlejší a ostatn...'!P117</f>
        <v>0</v>
      </c>
      <c r="AV96" s="134">
        <f>'SO 90 - Vedlejší a ostatn...'!J33</f>
        <v>0</v>
      </c>
      <c r="AW96" s="134">
        <f>'SO 90 - Vedlejší a ostatn...'!J34</f>
        <v>0</v>
      </c>
      <c r="AX96" s="134">
        <f>'SO 90 - Vedlejší a ostatn...'!J35</f>
        <v>0</v>
      </c>
      <c r="AY96" s="134">
        <f>'SO 90 - Vedlejší a ostatn...'!J36</f>
        <v>0</v>
      </c>
      <c r="AZ96" s="134">
        <f>'SO 90 - Vedlejší a ostatn...'!F33</f>
        <v>0</v>
      </c>
      <c r="BA96" s="134">
        <f>'SO 90 - Vedlejší a ostatn...'!F34</f>
        <v>0</v>
      </c>
      <c r="BB96" s="134">
        <f>'SO 90 - Vedlejší a ostatn...'!F35</f>
        <v>0</v>
      </c>
      <c r="BC96" s="134">
        <f>'SO 90 - Vedlejší a ostatn...'!F36</f>
        <v>0</v>
      </c>
      <c r="BD96" s="136">
        <f>'SO 90 - Vedlejší a ostatn...'!F37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SWfF0N+dq06xB1sP9UoIhyZplhhF6qr7VENXC+Rcxe+bRjZhKXANQ5uFn96WaFcrSJXFLZrlwDBz7c21W8sNpg==" hashValue="O6VuKM/Sn6O0XhABlLV1A1GkGqB76jWU2YKqn6IIPoLD87R94NVy0+x0fEeo3ZdM7IS2TWNQiZ6zEVx7/03N5A==" algorithmName="SHA-512" password="A8D3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Přeložka přívodní...'!C2" display="/"/>
    <hyperlink ref="A96" location="'SO 90 -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VDJ Zaječí - VDJ Přítluky- přeložka přívodního řadu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30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26</v>
      </c>
      <c r="J21" s="144" t="s">
        <v>32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ROUND((SUM(BE127:BE435)),  2)</f>
        <v>0</v>
      </c>
      <c r="G33" s="39"/>
      <c r="H33" s="39"/>
      <c r="I33" s="156">
        <v>0.20999999999999999</v>
      </c>
      <c r="J33" s="155">
        <f>ROUND(((SUM(BE127:BE435))*I33),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ROUND((SUM(BF127:BF435)),  2)</f>
        <v>0</v>
      </c>
      <c r="G34" s="39"/>
      <c r="H34" s="39"/>
      <c r="I34" s="156">
        <v>0.14999999999999999</v>
      </c>
      <c r="J34" s="155">
        <f>ROUND(((SUM(BF127:BF435))*I34),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ROUND((SUM(BG127:BG435)),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ROUND((SUM(BH127:BH435)),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ROUND((SUM(BI127:BI435)),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VDJ Zaječí - VDJ Přítluky- přeložka přívodního řadu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Přeložka přívodního řadu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>PROVO, spol. s 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J285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J286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J295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103</v>
      </c>
      <c r="E102" s="189"/>
      <c r="F102" s="189"/>
      <c r="G102" s="189"/>
      <c r="H102" s="189"/>
      <c r="I102" s="189"/>
      <c r="J102" s="190">
        <f>J308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J354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105</v>
      </c>
      <c r="E104" s="189"/>
      <c r="F104" s="189"/>
      <c r="G104" s="189"/>
      <c r="H104" s="189"/>
      <c r="I104" s="189"/>
      <c r="J104" s="190">
        <f>J397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106</v>
      </c>
      <c r="E105" s="189"/>
      <c r="F105" s="189"/>
      <c r="G105" s="189"/>
      <c r="H105" s="189"/>
      <c r="I105" s="189"/>
      <c r="J105" s="190">
        <f>J416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107</v>
      </c>
      <c r="E106" s="189"/>
      <c r="F106" s="189"/>
      <c r="G106" s="189"/>
      <c r="H106" s="189"/>
      <c r="I106" s="189"/>
      <c r="J106" s="190">
        <f>J421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108</v>
      </c>
      <c r="E107" s="189"/>
      <c r="F107" s="189"/>
      <c r="G107" s="189"/>
      <c r="H107" s="189"/>
      <c r="I107" s="189"/>
      <c r="J107" s="190">
        <f>J434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109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VDJ Zaječí - VDJ Přítluky- přeložka přívodního řadu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01 - Přeložka přívodního řadu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29. 4. 2023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>PROVO, spol. s 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34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110</v>
      </c>
      <c r="D126" s="195" t="s">
        <v>61</v>
      </c>
      <c r="E126" s="195" t="s">
        <v>57</v>
      </c>
      <c r="F126" s="195" t="s">
        <v>58</v>
      </c>
      <c r="G126" s="195" t="s">
        <v>111</v>
      </c>
      <c r="H126" s="195" t="s">
        <v>112</v>
      </c>
      <c r="I126" s="195" t="s">
        <v>113</v>
      </c>
      <c r="J126" s="195" t="s">
        <v>95</v>
      </c>
      <c r="K126" s="196" t="s">
        <v>114</v>
      </c>
      <c r="L126" s="197"/>
      <c r="M126" s="101" t="s">
        <v>1</v>
      </c>
      <c r="N126" s="102" t="s">
        <v>40</v>
      </c>
      <c r="O126" s="102" t="s">
        <v>115</v>
      </c>
      <c r="P126" s="102" t="s">
        <v>116</v>
      </c>
      <c r="Q126" s="102" t="s">
        <v>117</v>
      </c>
      <c r="R126" s="102" t="s">
        <v>118</v>
      </c>
      <c r="S126" s="102" t="s">
        <v>119</v>
      </c>
      <c r="T126" s="103" t="s">
        <v>120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121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</f>
        <v>0</v>
      </c>
      <c r="Q127" s="105"/>
      <c r="R127" s="200">
        <f>R128</f>
        <v>309.94280483064</v>
      </c>
      <c r="S127" s="105"/>
      <c r="T127" s="201">
        <f>T128</f>
        <v>53.289340000000003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97</v>
      </c>
      <c r="BK127" s="202">
        <f>BK128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122</v>
      </c>
      <c r="F128" s="206" t="s">
        <v>123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P129+P285+P286+P295+P308+P354+P397+P416+P421</f>
        <v>0</v>
      </c>
      <c r="Q128" s="211"/>
      <c r="R128" s="212">
        <f>R129+R285+R286+R295+R308+R354+R397+R416+R421</f>
        <v>309.94280483064</v>
      </c>
      <c r="S128" s="211"/>
      <c r="T128" s="213">
        <f>T129+T285+T286+T295+T308+T354+T397+T416+T421</f>
        <v>53.289340000000003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124</v>
      </c>
      <c r="BK128" s="216">
        <f>BK129+BK285+BK286+BK295+BK308+BK354+BK397+BK416+BK421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125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SUM(P130:P284)</f>
        <v>0</v>
      </c>
      <c r="Q129" s="211"/>
      <c r="R129" s="212">
        <f>SUM(R130:R284)</f>
        <v>122.00180408</v>
      </c>
      <c r="S129" s="211"/>
      <c r="T129" s="213">
        <f>SUM(T130:T284)</f>
        <v>53.124340000000004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124</v>
      </c>
      <c r="BK129" s="216">
        <f>SUM(BK130:BK284)</f>
        <v>0</v>
      </c>
    </row>
    <row r="130" s="2" customFormat="1" ht="66.75" customHeight="1">
      <c r="A130" s="39"/>
      <c r="B130" s="40"/>
      <c r="C130" s="219" t="s">
        <v>84</v>
      </c>
      <c r="D130" s="219" t="s">
        <v>126</v>
      </c>
      <c r="E130" s="220" t="s">
        <v>127</v>
      </c>
      <c r="F130" s="221" t="s">
        <v>128</v>
      </c>
      <c r="G130" s="222" t="s">
        <v>129</v>
      </c>
      <c r="H130" s="223">
        <v>49.719999999999999</v>
      </c>
      <c r="I130" s="224"/>
      <c r="J130" s="225">
        <f>ROUND(I130*H130,2)</f>
        <v>0</v>
      </c>
      <c r="K130" s="221" t="s">
        <v>130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0.19</v>
      </c>
      <c r="T130" s="229">
        <f>S130*H130</f>
        <v>9.4467999999999996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131</v>
      </c>
      <c r="AT130" s="230" t="s">
        <v>126</v>
      </c>
      <c r="AU130" s="230" t="s">
        <v>86</v>
      </c>
      <c r="AY130" s="18" t="s">
        <v>124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131</v>
      </c>
      <c r="BM130" s="230" t="s">
        <v>132</v>
      </c>
    </row>
    <row r="131" s="13" customFormat="1">
      <c r="A131" s="13"/>
      <c r="B131" s="232"/>
      <c r="C131" s="233"/>
      <c r="D131" s="234" t="s">
        <v>133</v>
      </c>
      <c r="E131" s="235" t="s">
        <v>1</v>
      </c>
      <c r="F131" s="236" t="s">
        <v>134</v>
      </c>
      <c r="G131" s="233"/>
      <c r="H131" s="235" t="s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133</v>
      </c>
      <c r="AU131" s="242" t="s">
        <v>86</v>
      </c>
      <c r="AV131" s="13" t="s">
        <v>84</v>
      </c>
      <c r="AW131" s="13" t="s">
        <v>33</v>
      </c>
      <c r="AX131" s="13" t="s">
        <v>76</v>
      </c>
      <c r="AY131" s="242" t="s">
        <v>124</v>
      </c>
    </row>
    <row r="132" s="14" customFormat="1">
      <c r="A132" s="14"/>
      <c r="B132" s="243"/>
      <c r="C132" s="244"/>
      <c r="D132" s="234" t="s">
        <v>133</v>
      </c>
      <c r="E132" s="245" t="s">
        <v>1</v>
      </c>
      <c r="F132" s="246" t="s">
        <v>135</v>
      </c>
      <c r="G132" s="244"/>
      <c r="H132" s="247">
        <v>8.4700000000000006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133</v>
      </c>
      <c r="AU132" s="253" t="s">
        <v>86</v>
      </c>
      <c r="AV132" s="14" t="s">
        <v>86</v>
      </c>
      <c r="AW132" s="14" t="s">
        <v>33</v>
      </c>
      <c r="AX132" s="14" t="s">
        <v>76</v>
      </c>
      <c r="AY132" s="253" t="s">
        <v>124</v>
      </c>
    </row>
    <row r="133" s="14" customFormat="1">
      <c r="A133" s="14"/>
      <c r="B133" s="243"/>
      <c r="C133" s="244"/>
      <c r="D133" s="234" t="s">
        <v>133</v>
      </c>
      <c r="E133" s="245" t="s">
        <v>1</v>
      </c>
      <c r="F133" s="246" t="s">
        <v>136</v>
      </c>
      <c r="G133" s="244"/>
      <c r="H133" s="247">
        <v>15.289999999999999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133</v>
      </c>
      <c r="AU133" s="253" t="s">
        <v>86</v>
      </c>
      <c r="AV133" s="14" t="s">
        <v>86</v>
      </c>
      <c r="AW133" s="14" t="s">
        <v>33</v>
      </c>
      <c r="AX133" s="14" t="s">
        <v>76</v>
      </c>
      <c r="AY133" s="253" t="s">
        <v>124</v>
      </c>
    </row>
    <row r="134" s="14" customFormat="1">
      <c r="A134" s="14"/>
      <c r="B134" s="243"/>
      <c r="C134" s="244"/>
      <c r="D134" s="234" t="s">
        <v>133</v>
      </c>
      <c r="E134" s="245" t="s">
        <v>1</v>
      </c>
      <c r="F134" s="246" t="s">
        <v>137</v>
      </c>
      <c r="G134" s="244"/>
      <c r="H134" s="247">
        <v>25.960000000000001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133</v>
      </c>
      <c r="AU134" s="253" t="s">
        <v>86</v>
      </c>
      <c r="AV134" s="14" t="s">
        <v>86</v>
      </c>
      <c r="AW134" s="14" t="s">
        <v>33</v>
      </c>
      <c r="AX134" s="14" t="s">
        <v>76</v>
      </c>
      <c r="AY134" s="253" t="s">
        <v>124</v>
      </c>
    </row>
    <row r="135" s="15" customFormat="1">
      <c r="A135" s="15"/>
      <c r="B135" s="254"/>
      <c r="C135" s="255"/>
      <c r="D135" s="234" t="s">
        <v>133</v>
      </c>
      <c r="E135" s="256" t="s">
        <v>1</v>
      </c>
      <c r="F135" s="257" t="s">
        <v>138</v>
      </c>
      <c r="G135" s="255"/>
      <c r="H135" s="258">
        <v>49.719999999999999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133</v>
      </c>
      <c r="AU135" s="264" t="s">
        <v>86</v>
      </c>
      <c r="AV135" s="15" t="s">
        <v>131</v>
      </c>
      <c r="AW135" s="15" t="s">
        <v>33</v>
      </c>
      <c r="AX135" s="15" t="s">
        <v>84</v>
      </c>
      <c r="AY135" s="264" t="s">
        <v>124</v>
      </c>
    </row>
    <row r="136" s="2" customFormat="1" ht="62.7" customHeight="1">
      <c r="A136" s="39"/>
      <c r="B136" s="40"/>
      <c r="C136" s="219" t="s">
        <v>86</v>
      </c>
      <c r="D136" s="219" t="s">
        <v>126</v>
      </c>
      <c r="E136" s="220" t="s">
        <v>139</v>
      </c>
      <c r="F136" s="221" t="s">
        <v>140</v>
      </c>
      <c r="G136" s="222" t="s">
        <v>129</v>
      </c>
      <c r="H136" s="223">
        <v>76</v>
      </c>
      <c r="I136" s="224"/>
      <c r="J136" s="225">
        <f>ROUND(I136*H136,2)</f>
        <v>0</v>
      </c>
      <c r="K136" s="221" t="s">
        <v>130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0.19</v>
      </c>
      <c r="T136" s="229">
        <f>S136*H136</f>
        <v>14.44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131</v>
      </c>
      <c r="AT136" s="230" t="s">
        <v>126</v>
      </c>
      <c r="AU136" s="230" t="s">
        <v>86</v>
      </c>
      <c r="AY136" s="18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131</v>
      </c>
      <c r="BM136" s="230" t="s">
        <v>141</v>
      </c>
    </row>
    <row r="137" s="13" customFormat="1">
      <c r="A137" s="13"/>
      <c r="B137" s="232"/>
      <c r="C137" s="233"/>
      <c r="D137" s="234" t="s">
        <v>133</v>
      </c>
      <c r="E137" s="235" t="s">
        <v>1</v>
      </c>
      <c r="F137" s="236" t="s">
        <v>134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133</v>
      </c>
      <c r="AU137" s="242" t="s">
        <v>86</v>
      </c>
      <c r="AV137" s="13" t="s">
        <v>84</v>
      </c>
      <c r="AW137" s="13" t="s">
        <v>33</v>
      </c>
      <c r="AX137" s="13" t="s">
        <v>76</v>
      </c>
      <c r="AY137" s="242" t="s">
        <v>124</v>
      </c>
    </row>
    <row r="138" s="14" customFormat="1">
      <c r="A138" s="14"/>
      <c r="B138" s="243"/>
      <c r="C138" s="244"/>
      <c r="D138" s="234" t="s">
        <v>133</v>
      </c>
      <c r="E138" s="245" t="s">
        <v>1</v>
      </c>
      <c r="F138" s="246" t="s">
        <v>142</v>
      </c>
      <c r="G138" s="244"/>
      <c r="H138" s="247">
        <v>56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133</v>
      </c>
      <c r="AU138" s="253" t="s">
        <v>86</v>
      </c>
      <c r="AV138" s="14" t="s">
        <v>86</v>
      </c>
      <c r="AW138" s="14" t="s">
        <v>33</v>
      </c>
      <c r="AX138" s="14" t="s">
        <v>76</v>
      </c>
      <c r="AY138" s="253" t="s">
        <v>124</v>
      </c>
    </row>
    <row r="139" s="13" customFormat="1">
      <c r="A139" s="13"/>
      <c r="B139" s="232"/>
      <c r="C139" s="233"/>
      <c r="D139" s="234" t="s">
        <v>133</v>
      </c>
      <c r="E139" s="235" t="s">
        <v>1</v>
      </c>
      <c r="F139" s="236" t="s">
        <v>143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133</v>
      </c>
      <c r="AU139" s="242" t="s">
        <v>86</v>
      </c>
      <c r="AV139" s="13" t="s">
        <v>84</v>
      </c>
      <c r="AW139" s="13" t="s">
        <v>33</v>
      </c>
      <c r="AX139" s="13" t="s">
        <v>76</v>
      </c>
      <c r="AY139" s="242" t="s">
        <v>124</v>
      </c>
    </row>
    <row r="140" s="14" customFormat="1">
      <c r="A140" s="14"/>
      <c r="B140" s="243"/>
      <c r="C140" s="244"/>
      <c r="D140" s="234" t="s">
        <v>133</v>
      </c>
      <c r="E140" s="245" t="s">
        <v>1</v>
      </c>
      <c r="F140" s="246" t="s">
        <v>144</v>
      </c>
      <c r="G140" s="244"/>
      <c r="H140" s="247">
        <v>20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133</v>
      </c>
      <c r="AU140" s="253" t="s">
        <v>86</v>
      </c>
      <c r="AV140" s="14" t="s">
        <v>86</v>
      </c>
      <c r="AW140" s="14" t="s">
        <v>33</v>
      </c>
      <c r="AX140" s="14" t="s">
        <v>76</v>
      </c>
      <c r="AY140" s="253" t="s">
        <v>124</v>
      </c>
    </row>
    <row r="141" s="15" customFormat="1">
      <c r="A141" s="15"/>
      <c r="B141" s="254"/>
      <c r="C141" s="255"/>
      <c r="D141" s="234" t="s">
        <v>133</v>
      </c>
      <c r="E141" s="256" t="s">
        <v>1</v>
      </c>
      <c r="F141" s="257" t="s">
        <v>138</v>
      </c>
      <c r="G141" s="255"/>
      <c r="H141" s="258">
        <v>76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133</v>
      </c>
      <c r="AU141" s="264" t="s">
        <v>86</v>
      </c>
      <c r="AV141" s="15" t="s">
        <v>131</v>
      </c>
      <c r="AW141" s="15" t="s">
        <v>33</v>
      </c>
      <c r="AX141" s="15" t="s">
        <v>84</v>
      </c>
      <c r="AY141" s="264" t="s">
        <v>124</v>
      </c>
    </row>
    <row r="142" s="2" customFormat="1" ht="76.35" customHeight="1">
      <c r="A142" s="39"/>
      <c r="B142" s="40"/>
      <c r="C142" s="219" t="s">
        <v>145</v>
      </c>
      <c r="D142" s="219" t="s">
        <v>126</v>
      </c>
      <c r="E142" s="220" t="s">
        <v>146</v>
      </c>
      <c r="F142" s="221" t="s">
        <v>147</v>
      </c>
      <c r="G142" s="222" t="s">
        <v>129</v>
      </c>
      <c r="H142" s="223">
        <v>14.267</v>
      </c>
      <c r="I142" s="224"/>
      <c r="J142" s="225">
        <f>ROUND(I142*H142,2)</f>
        <v>0</v>
      </c>
      <c r="K142" s="221" t="s">
        <v>130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0.28999999999999998</v>
      </c>
      <c r="T142" s="229">
        <f>S142*H142</f>
        <v>4.1374299999999993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131</v>
      </c>
      <c r="AT142" s="230" t="s">
        <v>126</v>
      </c>
      <c r="AU142" s="230" t="s">
        <v>86</v>
      </c>
      <c r="AY142" s="18" t="s">
        <v>124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131</v>
      </c>
      <c r="BM142" s="230" t="s">
        <v>148</v>
      </c>
    </row>
    <row r="143" s="13" customFormat="1">
      <c r="A143" s="13"/>
      <c r="B143" s="232"/>
      <c r="C143" s="233"/>
      <c r="D143" s="234" t="s">
        <v>133</v>
      </c>
      <c r="E143" s="235" t="s">
        <v>1</v>
      </c>
      <c r="F143" s="236" t="s">
        <v>143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133</v>
      </c>
      <c r="AU143" s="242" t="s">
        <v>86</v>
      </c>
      <c r="AV143" s="13" t="s">
        <v>84</v>
      </c>
      <c r="AW143" s="13" t="s">
        <v>33</v>
      </c>
      <c r="AX143" s="13" t="s">
        <v>76</v>
      </c>
      <c r="AY143" s="242" t="s">
        <v>124</v>
      </c>
    </row>
    <row r="144" s="14" customFormat="1">
      <c r="A144" s="14"/>
      <c r="B144" s="243"/>
      <c r="C144" s="244"/>
      <c r="D144" s="234" t="s">
        <v>133</v>
      </c>
      <c r="E144" s="245" t="s">
        <v>1</v>
      </c>
      <c r="F144" s="246" t="s">
        <v>149</v>
      </c>
      <c r="G144" s="244"/>
      <c r="H144" s="247">
        <v>14.267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133</v>
      </c>
      <c r="AU144" s="253" t="s">
        <v>86</v>
      </c>
      <c r="AV144" s="14" t="s">
        <v>86</v>
      </c>
      <c r="AW144" s="14" t="s">
        <v>33</v>
      </c>
      <c r="AX144" s="14" t="s">
        <v>84</v>
      </c>
      <c r="AY144" s="253" t="s">
        <v>124</v>
      </c>
    </row>
    <row r="145" s="2" customFormat="1" ht="62.7" customHeight="1">
      <c r="A145" s="39"/>
      <c r="B145" s="40"/>
      <c r="C145" s="219" t="s">
        <v>131</v>
      </c>
      <c r="D145" s="219" t="s">
        <v>126</v>
      </c>
      <c r="E145" s="220" t="s">
        <v>150</v>
      </c>
      <c r="F145" s="221" t="s">
        <v>151</v>
      </c>
      <c r="G145" s="222" t="s">
        <v>129</v>
      </c>
      <c r="H145" s="223">
        <v>20</v>
      </c>
      <c r="I145" s="224"/>
      <c r="J145" s="225">
        <f>ROUND(I145*H145,2)</f>
        <v>0</v>
      </c>
      <c r="K145" s="221" t="s">
        <v>130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0.28999999999999998</v>
      </c>
      <c r="T145" s="229">
        <f>S145*H145</f>
        <v>5.7999999999999998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131</v>
      </c>
      <c r="AT145" s="230" t="s">
        <v>126</v>
      </c>
      <c r="AU145" s="230" t="s">
        <v>86</v>
      </c>
      <c r="AY145" s="18" t="s">
        <v>124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131</v>
      </c>
      <c r="BM145" s="230" t="s">
        <v>152</v>
      </c>
    </row>
    <row r="146" s="13" customFormat="1">
      <c r="A146" s="13"/>
      <c r="B146" s="232"/>
      <c r="C146" s="233"/>
      <c r="D146" s="234" t="s">
        <v>133</v>
      </c>
      <c r="E146" s="235" t="s">
        <v>1</v>
      </c>
      <c r="F146" s="236" t="s">
        <v>143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133</v>
      </c>
      <c r="AU146" s="242" t="s">
        <v>86</v>
      </c>
      <c r="AV146" s="13" t="s">
        <v>84</v>
      </c>
      <c r="AW146" s="13" t="s">
        <v>33</v>
      </c>
      <c r="AX146" s="13" t="s">
        <v>76</v>
      </c>
      <c r="AY146" s="242" t="s">
        <v>124</v>
      </c>
    </row>
    <row r="147" s="14" customFormat="1">
      <c r="A147" s="14"/>
      <c r="B147" s="243"/>
      <c r="C147" s="244"/>
      <c r="D147" s="234" t="s">
        <v>133</v>
      </c>
      <c r="E147" s="245" t="s">
        <v>1</v>
      </c>
      <c r="F147" s="246" t="s">
        <v>144</v>
      </c>
      <c r="G147" s="244"/>
      <c r="H147" s="247">
        <v>20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133</v>
      </c>
      <c r="AU147" s="253" t="s">
        <v>86</v>
      </c>
      <c r="AV147" s="14" t="s">
        <v>86</v>
      </c>
      <c r="AW147" s="14" t="s">
        <v>33</v>
      </c>
      <c r="AX147" s="14" t="s">
        <v>76</v>
      </c>
      <c r="AY147" s="253" t="s">
        <v>124</v>
      </c>
    </row>
    <row r="148" s="2" customFormat="1" ht="62.7" customHeight="1">
      <c r="A148" s="39"/>
      <c r="B148" s="40"/>
      <c r="C148" s="219" t="s">
        <v>153</v>
      </c>
      <c r="D148" s="219" t="s">
        <v>126</v>
      </c>
      <c r="E148" s="220" t="s">
        <v>154</v>
      </c>
      <c r="F148" s="221" t="s">
        <v>155</v>
      </c>
      <c r="G148" s="222" t="s">
        <v>129</v>
      </c>
      <c r="H148" s="223">
        <v>4</v>
      </c>
      <c r="I148" s="224"/>
      <c r="J148" s="225">
        <f>ROUND(I148*H148,2)</f>
        <v>0</v>
      </c>
      <c r="K148" s="221" t="s">
        <v>130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0.625</v>
      </c>
      <c r="T148" s="229">
        <f>S148*H148</f>
        <v>2.5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131</v>
      </c>
      <c r="AT148" s="230" t="s">
        <v>126</v>
      </c>
      <c r="AU148" s="230" t="s">
        <v>86</v>
      </c>
      <c r="AY148" s="18" t="s">
        <v>124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131</v>
      </c>
      <c r="BM148" s="230" t="s">
        <v>156</v>
      </c>
    </row>
    <row r="149" s="13" customFormat="1">
      <c r="A149" s="13"/>
      <c r="B149" s="232"/>
      <c r="C149" s="233"/>
      <c r="D149" s="234" t="s">
        <v>133</v>
      </c>
      <c r="E149" s="235" t="s">
        <v>1</v>
      </c>
      <c r="F149" s="236" t="s">
        <v>157</v>
      </c>
      <c r="G149" s="233"/>
      <c r="H149" s="235" t="s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133</v>
      </c>
      <c r="AU149" s="242" t="s">
        <v>86</v>
      </c>
      <c r="AV149" s="13" t="s">
        <v>84</v>
      </c>
      <c r="AW149" s="13" t="s">
        <v>33</v>
      </c>
      <c r="AX149" s="13" t="s">
        <v>76</v>
      </c>
      <c r="AY149" s="242" t="s">
        <v>124</v>
      </c>
    </row>
    <row r="150" s="14" customFormat="1">
      <c r="A150" s="14"/>
      <c r="B150" s="243"/>
      <c r="C150" s="244"/>
      <c r="D150" s="234" t="s">
        <v>133</v>
      </c>
      <c r="E150" s="245" t="s">
        <v>1</v>
      </c>
      <c r="F150" s="246" t="s">
        <v>158</v>
      </c>
      <c r="G150" s="244"/>
      <c r="H150" s="247">
        <v>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133</v>
      </c>
      <c r="AU150" s="253" t="s">
        <v>86</v>
      </c>
      <c r="AV150" s="14" t="s">
        <v>86</v>
      </c>
      <c r="AW150" s="14" t="s">
        <v>33</v>
      </c>
      <c r="AX150" s="14" t="s">
        <v>76</v>
      </c>
      <c r="AY150" s="253" t="s">
        <v>124</v>
      </c>
    </row>
    <row r="151" s="2" customFormat="1" ht="62.7" customHeight="1">
      <c r="A151" s="39"/>
      <c r="B151" s="40"/>
      <c r="C151" s="219" t="s">
        <v>159</v>
      </c>
      <c r="D151" s="219" t="s">
        <v>126</v>
      </c>
      <c r="E151" s="220" t="s">
        <v>160</v>
      </c>
      <c r="F151" s="221" t="s">
        <v>161</v>
      </c>
      <c r="G151" s="222" t="s">
        <v>129</v>
      </c>
      <c r="H151" s="223">
        <v>30</v>
      </c>
      <c r="I151" s="224"/>
      <c r="J151" s="225">
        <f>ROUND(I151*H151,2)</f>
        <v>0</v>
      </c>
      <c r="K151" s="221" t="s">
        <v>130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0.33000000000000002</v>
      </c>
      <c r="T151" s="229">
        <f>S151*H151</f>
        <v>9.9000000000000004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131</v>
      </c>
      <c r="AT151" s="230" t="s">
        <v>126</v>
      </c>
      <c r="AU151" s="230" t="s">
        <v>86</v>
      </c>
      <c r="AY151" s="18" t="s">
        <v>124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131</v>
      </c>
      <c r="BM151" s="230" t="s">
        <v>162</v>
      </c>
    </row>
    <row r="152" s="13" customFormat="1">
      <c r="A152" s="13"/>
      <c r="B152" s="232"/>
      <c r="C152" s="233"/>
      <c r="D152" s="234" t="s">
        <v>133</v>
      </c>
      <c r="E152" s="235" t="s">
        <v>1</v>
      </c>
      <c r="F152" s="236" t="s">
        <v>143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133</v>
      </c>
      <c r="AU152" s="242" t="s">
        <v>86</v>
      </c>
      <c r="AV152" s="13" t="s">
        <v>84</v>
      </c>
      <c r="AW152" s="13" t="s">
        <v>33</v>
      </c>
      <c r="AX152" s="13" t="s">
        <v>76</v>
      </c>
      <c r="AY152" s="242" t="s">
        <v>124</v>
      </c>
    </row>
    <row r="153" s="14" customFormat="1">
      <c r="A153" s="14"/>
      <c r="B153" s="243"/>
      <c r="C153" s="244"/>
      <c r="D153" s="234" t="s">
        <v>133</v>
      </c>
      <c r="E153" s="245" t="s">
        <v>1</v>
      </c>
      <c r="F153" s="246" t="s">
        <v>163</v>
      </c>
      <c r="G153" s="244"/>
      <c r="H153" s="247">
        <v>30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133</v>
      </c>
      <c r="AU153" s="253" t="s">
        <v>86</v>
      </c>
      <c r="AV153" s="14" t="s">
        <v>86</v>
      </c>
      <c r="AW153" s="14" t="s">
        <v>33</v>
      </c>
      <c r="AX153" s="14" t="s">
        <v>76</v>
      </c>
      <c r="AY153" s="253" t="s">
        <v>124</v>
      </c>
    </row>
    <row r="154" s="2" customFormat="1" ht="55.5" customHeight="1">
      <c r="A154" s="39"/>
      <c r="B154" s="40"/>
      <c r="C154" s="219" t="s">
        <v>164</v>
      </c>
      <c r="D154" s="219" t="s">
        <v>126</v>
      </c>
      <c r="E154" s="220" t="s">
        <v>165</v>
      </c>
      <c r="F154" s="221" t="s">
        <v>166</v>
      </c>
      <c r="G154" s="222" t="s">
        <v>129</v>
      </c>
      <c r="H154" s="223">
        <v>4</v>
      </c>
      <c r="I154" s="224"/>
      <c r="J154" s="225">
        <f>ROUND(I154*H154,2)</f>
        <v>0</v>
      </c>
      <c r="K154" s="221" t="s">
        <v>130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0.098000000000000004</v>
      </c>
      <c r="T154" s="229">
        <f>S154*H154</f>
        <v>0.39200000000000002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131</v>
      </c>
      <c r="AT154" s="230" t="s">
        <v>126</v>
      </c>
      <c r="AU154" s="230" t="s">
        <v>86</v>
      </c>
      <c r="AY154" s="18" t="s">
        <v>124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131</v>
      </c>
      <c r="BM154" s="230" t="s">
        <v>167</v>
      </c>
    </row>
    <row r="155" s="13" customFormat="1">
      <c r="A155" s="13"/>
      <c r="B155" s="232"/>
      <c r="C155" s="233"/>
      <c r="D155" s="234" t="s">
        <v>133</v>
      </c>
      <c r="E155" s="235" t="s">
        <v>1</v>
      </c>
      <c r="F155" s="236" t="s">
        <v>157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133</v>
      </c>
      <c r="AU155" s="242" t="s">
        <v>86</v>
      </c>
      <c r="AV155" s="13" t="s">
        <v>84</v>
      </c>
      <c r="AW155" s="13" t="s">
        <v>33</v>
      </c>
      <c r="AX155" s="13" t="s">
        <v>76</v>
      </c>
      <c r="AY155" s="242" t="s">
        <v>124</v>
      </c>
    </row>
    <row r="156" s="14" customFormat="1">
      <c r="A156" s="14"/>
      <c r="B156" s="243"/>
      <c r="C156" s="244"/>
      <c r="D156" s="234" t="s">
        <v>133</v>
      </c>
      <c r="E156" s="245" t="s">
        <v>1</v>
      </c>
      <c r="F156" s="246" t="s">
        <v>158</v>
      </c>
      <c r="G156" s="244"/>
      <c r="H156" s="247">
        <v>4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133</v>
      </c>
      <c r="AU156" s="253" t="s">
        <v>86</v>
      </c>
      <c r="AV156" s="14" t="s">
        <v>86</v>
      </c>
      <c r="AW156" s="14" t="s">
        <v>33</v>
      </c>
      <c r="AX156" s="14" t="s">
        <v>84</v>
      </c>
      <c r="AY156" s="253" t="s">
        <v>124</v>
      </c>
    </row>
    <row r="157" s="2" customFormat="1" ht="62.7" customHeight="1">
      <c r="A157" s="39"/>
      <c r="B157" s="40"/>
      <c r="C157" s="219" t="s">
        <v>168</v>
      </c>
      <c r="D157" s="219" t="s">
        <v>126</v>
      </c>
      <c r="E157" s="220" t="s">
        <v>169</v>
      </c>
      <c r="F157" s="221" t="s">
        <v>170</v>
      </c>
      <c r="G157" s="222" t="s">
        <v>129</v>
      </c>
      <c r="H157" s="223">
        <v>4</v>
      </c>
      <c r="I157" s="224"/>
      <c r="J157" s="225">
        <f>ROUND(I157*H157,2)</f>
        <v>0</v>
      </c>
      <c r="K157" s="221" t="s">
        <v>171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0.45000000000000001</v>
      </c>
      <c r="T157" s="229">
        <f>S157*H157</f>
        <v>1.8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131</v>
      </c>
      <c r="AT157" s="230" t="s">
        <v>126</v>
      </c>
      <c r="AU157" s="230" t="s">
        <v>86</v>
      </c>
      <c r="AY157" s="18" t="s">
        <v>124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131</v>
      </c>
      <c r="BM157" s="230" t="s">
        <v>172</v>
      </c>
    </row>
    <row r="158" s="13" customFormat="1">
      <c r="A158" s="13"/>
      <c r="B158" s="232"/>
      <c r="C158" s="233"/>
      <c r="D158" s="234" t="s">
        <v>133</v>
      </c>
      <c r="E158" s="235" t="s">
        <v>1</v>
      </c>
      <c r="F158" s="236" t="s">
        <v>157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133</v>
      </c>
      <c r="AU158" s="242" t="s">
        <v>86</v>
      </c>
      <c r="AV158" s="13" t="s">
        <v>84</v>
      </c>
      <c r="AW158" s="13" t="s">
        <v>33</v>
      </c>
      <c r="AX158" s="13" t="s">
        <v>76</v>
      </c>
      <c r="AY158" s="242" t="s">
        <v>124</v>
      </c>
    </row>
    <row r="159" s="14" customFormat="1">
      <c r="A159" s="14"/>
      <c r="B159" s="243"/>
      <c r="C159" s="244"/>
      <c r="D159" s="234" t="s">
        <v>133</v>
      </c>
      <c r="E159" s="245" t="s">
        <v>1</v>
      </c>
      <c r="F159" s="246" t="s">
        <v>158</v>
      </c>
      <c r="G159" s="244"/>
      <c r="H159" s="247">
        <v>4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133</v>
      </c>
      <c r="AU159" s="253" t="s">
        <v>86</v>
      </c>
      <c r="AV159" s="14" t="s">
        <v>86</v>
      </c>
      <c r="AW159" s="14" t="s">
        <v>33</v>
      </c>
      <c r="AX159" s="14" t="s">
        <v>84</v>
      </c>
      <c r="AY159" s="253" t="s">
        <v>124</v>
      </c>
    </row>
    <row r="160" s="2" customFormat="1" ht="66.75" customHeight="1">
      <c r="A160" s="39"/>
      <c r="B160" s="40"/>
      <c r="C160" s="219" t="s">
        <v>173</v>
      </c>
      <c r="D160" s="219" t="s">
        <v>126</v>
      </c>
      <c r="E160" s="220" t="s">
        <v>174</v>
      </c>
      <c r="F160" s="221" t="s">
        <v>175</v>
      </c>
      <c r="G160" s="222" t="s">
        <v>129</v>
      </c>
      <c r="H160" s="223">
        <v>14.267</v>
      </c>
      <c r="I160" s="224"/>
      <c r="J160" s="225">
        <f>ROUND(I160*H160,2)</f>
        <v>0</v>
      </c>
      <c r="K160" s="221" t="s">
        <v>130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0.33000000000000002</v>
      </c>
      <c r="T160" s="229">
        <f>S160*H160</f>
        <v>4.7081100000000005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131</v>
      </c>
      <c r="AT160" s="230" t="s">
        <v>126</v>
      </c>
      <c r="AU160" s="230" t="s">
        <v>86</v>
      </c>
      <c r="AY160" s="18" t="s">
        <v>124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131</v>
      </c>
      <c r="BM160" s="230" t="s">
        <v>176</v>
      </c>
    </row>
    <row r="161" s="13" customFormat="1">
      <c r="A161" s="13"/>
      <c r="B161" s="232"/>
      <c r="C161" s="233"/>
      <c r="D161" s="234" t="s">
        <v>133</v>
      </c>
      <c r="E161" s="235" t="s">
        <v>1</v>
      </c>
      <c r="F161" s="236" t="s">
        <v>143</v>
      </c>
      <c r="G161" s="233"/>
      <c r="H161" s="235" t="s">
        <v>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133</v>
      </c>
      <c r="AU161" s="242" t="s">
        <v>86</v>
      </c>
      <c r="AV161" s="13" t="s">
        <v>84</v>
      </c>
      <c r="AW161" s="13" t="s">
        <v>33</v>
      </c>
      <c r="AX161" s="13" t="s">
        <v>76</v>
      </c>
      <c r="AY161" s="242" t="s">
        <v>124</v>
      </c>
    </row>
    <row r="162" s="14" customFormat="1">
      <c r="A162" s="14"/>
      <c r="B162" s="243"/>
      <c r="C162" s="244"/>
      <c r="D162" s="234" t="s">
        <v>133</v>
      </c>
      <c r="E162" s="245" t="s">
        <v>1</v>
      </c>
      <c r="F162" s="246" t="s">
        <v>149</v>
      </c>
      <c r="G162" s="244"/>
      <c r="H162" s="247">
        <v>14.267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133</v>
      </c>
      <c r="AU162" s="253" t="s">
        <v>86</v>
      </c>
      <c r="AV162" s="14" t="s">
        <v>86</v>
      </c>
      <c r="AW162" s="14" t="s">
        <v>33</v>
      </c>
      <c r="AX162" s="14" t="s">
        <v>76</v>
      </c>
      <c r="AY162" s="253" t="s">
        <v>124</v>
      </c>
    </row>
    <row r="163" s="2" customFormat="1" ht="100.5" customHeight="1">
      <c r="A163" s="39"/>
      <c r="B163" s="40"/>
      <c r="C163" s="219" t="s">
        <v>177</v>
      </c>
      <c r="D163" s="219" t="s">
        <v>126</v>
      </c>
      <c r="E163" s="220" t="s">
        <v>178</v>
      </c>
      <c r="F163" s="221" t="s">
        <v>179</v>
      </c>
      <c r="G163" s="222" t="s">
        <v>180</v>
      </c>
      <c r="H163" s="223">
        <v>4.4000000000000004</v>
      </c>
      <c r="I163" s="224"/>
      <c r="J163" s="225">
        <f>ROUND(I163*H163,2)</f>
        <v>0</v>
      </c>
      <c r="K163" s="221" t="s">
        <v>130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0.01068</v>
      </c>
      <c r="R163" s="228">
        <f>Q163*H163</f>
        <v>0.046992000000000006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131</v>
      </c>
      <c r="AT163" s="230" t="s">
        <v>126</v>
      </c>
      <c r="AU163" s="230" t="s">
        <v>86</v>
      </c>
      <c r="AY163" s="18" t="s">
        <v>124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131</v>
      </c>
      <c r="BM163" s="230" t="s">
        <v>181</v>
      </c>
    </row>
    <row r="164" s="14" customFormat="1">
      <c r="A164" s="14"/>
      <c r="B164" s="243"/>
      <c r="C164" s="244"/>
      <c r="D164" s="234" t="s">
        <v>133</v>
      </c>
      <c r="E164" s="245" t="s">
        <v>1</v>
      </c>
      <c r="F164" s="246" t="s">
        <v>182</v>
      </c>
      <c r="G164" s="244"/>
      <c r="H164" s="247">
        <v>4.4000000000000004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133</v>
      </c>
      <c r="AU164" s="253" t="s">
        <v>86</v>
      </c>
      <c r="AV164" s="14" t="s">
        <v>86</v>
      </c>
      <c r="AW164" s="14" t="s">
        <v>33</v>
      </c>
      <c r="AX164" s="14" t="s">
        <v>76</v>
      </c>
      <c r="AY164" s="253" t="s">
        <v>124</v>
      </c>
    </row>
    <row r="165" s="2" customFormat="1" ht="90" customHeight="1">
      <c r="A165" s="39"/>
      <c r="B165" s="40"/>
      <c r="C165" s="219" t="s">
        <v>183</v>
      </c>
      <c r="D165" s="219" t="s">
        <v>126</v>
      </c>
      <c r="E165" s="220" t="s">
        <v>184</v>
      </c>
      <c r="F165" s="221" t="s">
        <v>185</v>
      </c>
      <c r="G165" s="222" t="s">
        <v>180</v>
      </c>
      <c r="H165" s="223">
        <v>4.4000000000000004</v>
      </c>
      <c r="I165" s="224"/>
      <c r="J165" s="225">
        <f>ROUND(I165*H165,2)</f>
        <v>0</v>
      </c>
      <c r="K165" s="221" t="s">
        <v>130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0.036904300000000001</v>
      </c>
      <c r="R165" s="228">
        <f>Q165*H165</f>
        <v>0.16237892000000001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131</v>
      </c>
      <c r="AT165" s="230" t="s">
        <v>126</v>
      </c>
      <c r="AU165" s="230" t="s">
        <v>86</v>
      </c>
      <c r="AY165" s="18" t="s">
        <v>124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131</v>
      </c>
      <c r="BM165" s="230" t="s">
        <v>186</v>
      </c>
    </row>
    <row r="166" s="14" customFormat="1">
      <c r="A166" s="14"/>
      <c r="B166" s="243"/>
      <c r="C166" s="244"/>
      <c r="D166" s="234" t="s">
        <v>133</v>
      </c>
      <c r="E166" s="245" t="s">
        <v>1</v>
      </c>
      <c r="F166" s="246" t="s">
        <v>187</v>
      </c>
      <c r="G166" s="244"/>
      <c r="H166" s="247">
        <v>4.4000000000000004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133</v>
      </c>
      <c r="AU166" s="253" t="s">
        <v>86</v>
      </c>
      <c r="AV166" s="14" t="s">
        <v>86</v>
      </c>
      <c r="AW166" s="14" t="s">
        <v>33</v>
      </c>
      <c r="AX166" s="14" t="s">
        <v>84</v>
      </c>
      <c r="AY166" s="253" t="s">
        <v>124</v>
      </c>
    </row>
    <row r="167" s="2" customFormat="1" ht="100.5" customHeight="1">
      <c r="A167" s="39"/>
      <c r="B167" s="40"/>
      <c r="C167" s="219" t="s">
        <v>188</v>
      </c>
      <c r="D167" s="219" t="s">
        <v>126</v>
      </c>
      <c r="E167" s="220" t="s">
        <v>189</v>
      </c>
      <c r="F167" s="221" t="s">
        <v>190</v>
      </c>
      <c r="G167" s="222" t="s">
        <v>180</v>
      </c>
      <c r="H167" s="223">
        <v>3.2999999999999998</v>
      </c>
      <c r="I167" s="224"/>
      <c r="J167" s="225">
        <f>ROUND(I167*H167,2)</f>
        <v>0</v>
      </c>
      <c r="K167" s="221" t="s">
        <v>130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0.06053</v>
      </c>
      <c r="R167" s="228">
        <f>Q167*H167</f>
        <v>0.19974899999999998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131</v>
      </c>
      <c r="AT167" s="230" t="s">
        <v>126</v>
      </c>
      <c r="AU167" s="230" t="s">
        <v>86</v>
      </c>
      <c r="AY167" s="18" t="s">
        <v>124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131</v>
      </c>
      <c r="BM167" s="230" t="s">
        <v>191</v>
      </c>
    </row>
    <row r="168" s="14" customFormat="1">
      <c r="A168" s="14"/>
      <c r="B168" s="243"/>
      <c r="C168" s="244"/>
      <c r="D168" s="234" t="s">
        <v>133</v>
      </c>
      <c r="E168" s="245" t="s">
        <v>1</v>
      </c>
      <c r="F168" s="246" t="s">
        <v>192</v>
      </c>
      <c r="G168" s="244"/>
      <c r="H168" s="247">
        <v>3.2999999999999998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133</v>
      </c>
      <c r="AU168" s="253" t="s">
        <v>86</v>
      </c>
      <c r="AV168" s="14" t="s">
        <v>86</v>
      </c>
      <c r="AW168" s="14" t="s">
        <v>33</v>
      </c>
      <c r="AX168" s="14" t="s">
        <v>76</v>
      </c>
      <c r="AY168" s="253" t="s">
        <v>124</v>
      </c>
    </row>
    <row r="169" s="2" customFormat="1" ht="24.15" customHeight="1">
      <c r="A169" s="39"/>
      <c r="B169" s="40"/>
      <c r="C169" s="219" t="s">
        <v>193</v>
      </c>
      <c r="D169" s="219" t="s">
        <v>126</v>
      </c>
      <c r="E169" s="220" t="s">
        <v>194</v>
      </c>
      <c r="F169" s="221" t="s">
        <v>195</v>
      </c>
      <c r="G169" s="222" t="s">
        <v>129</v>
      </c>
      <c r="H169" s="223">
        <v>23.062999999999999</v>
      </c>
      <c r="I169" s="224"/>
      <c r="J169" s="225">
        <f>ROUND(I169*H169,2)</f>
        <v>0</v>
      </c>
      <c r="K169" s="221" t="s">
        <v>130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131</v>
      </c>
      <c r="AT169" s="230" t="s">
        <v>126</v>
      </c>
      <c r="AU169" s="230" t="s">
        <v>86</v>
      </c>
      <c r="AY169" s="18" t="s">
        <v>124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131</v>
      </c>
      <c r="BM169" s="230" t="s">
        <v>196</v>
      </c>
    </row>
    <row r="170" s="14" customFormat="1">
      <c r="A170" s="14"/>
      <c r="B170" s="243"/>
      <c r="C170" s="244"/>
      <c r="D170" s="234" t="s">
        <v>133</v>
      </c>
      <c r="E170" s="245" t="s">
        <v>1</v>
      </c>
      <c r="F170" s="246" t="s">
        <v>197</v>
      </c>
      <c r="G170" s="244"/>
      <c r="H170" s="247">
        <v>23.062999999999999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133</v>
      </c>
      <c r="AU170" s="253" t="s">
        <v>86</v>
      </c>
      <c r="AV170" s="14" t="s">
        <v>86</v>
      </c>
      <c r="AW170" s="14" t="s">
        <v>33</v>
      </c>
      <c r="AX170" s="14" t="s">
        <v>84</v>
      </c>
      <c r="AY170" s="253" t="s">
        <v>124</v>
      </c>
    </row>
    <row r="171" s="2" customFormat="1" ht="49.05" customHeight="1">
      <c r="A171" s="39"/>
      <c r="B171" s="40"/>
      <c r="C171" s="219" t="s">
        <v>198</v>
      </c>
      <c r="D171" s="219" t="s">
        <v>126</v>
      </c>
      <c r="E171" s="220" t="s">
        <v>199</v>
      </c>
      <c r="F171" s="221" t="s">
        <v>200</v>
      </c>
      <c r="G171" s="222" t="s">
        <v>201</v>
      </c>
      <c r="H171" s="223">
        <v>130.453</v>
      </c>
      <c r="I171" s="224"/>
      <c r="J171" s="225">
        <f>ROUND(I171*H171,2)</f>
        <v>0</v>
      </c>
      <c r="K171" s="221" t="s">
        <v>130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131</v>
      </c>
      <c r="AT171" s="230" t="s">
        <v>126</v>
      </c>
      <c r="AU171" s="230" t="s">
        <v>86</v>
      </c>
      <c r="AY171" s="18" t="s">
        <v>124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131</v>
      </c>
      <c r="BM171" s="230" t="s">
        <v>202</v>
      </c>
    </row>
    <row r="172" s="13" customFormat="1">
      <c r="A172" s="13"/>
      <c r="B172" s="232"/>
      <c r="C172" s="233"/>
      <c r="D172" s="234" t="s">
        <v>133</v>
      </c>
      <c r="E172" s="235" t="s">
        <v>1</v>
      </c>
      <c r="F172" s="236" t="s">
        <v>134</v>
      </c>
      <c r="G172" s="233"/>
      <c r="H172" s="235" t="s">
        <v>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133</v>
      </c>
      <c r="AU172" s="242" t="s">
        <v>86</v>
      </c>
      <c r="AV172" s="13" t="s">
        <v>84</v>
      </c>
      <c r="AW172" s="13" t="s">
        <v>33</v>
      </c>
      <c r="AX172" s="13" t="s">
        <v>76</v>
      </c>
      <c r="AY172" s="242" t="s">
        <v>124</v>
      </c>
    </row>
    <row r="173" s="14" customFormat="1">
      <c r="A173" s="14"/>
      <c r="B173" s="243"/>
      <c r="C173" s="244"/>
      <c r="D173" s="234" t="s">
        <v>133</v>
      </c>
      <c r="E173" s="245" t="s">
        <v>1</v>
      </c>
      <c r="F173" s="246" t="s">
        <v>203</v>
      </c>
      <c r="G173" s="244"/>
      <c r="H173" s="247">
        <v>14.004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133</v>
      </c>
      <c r="AU173" s="253" t="s">
        <v>86</v>
      </c>
      <c r="AV173" s="14" t="s">
        <v>86</v>
      </c>
      <c r="AW173" s="14" t="s">
        <v>33</v>
      </c>
      <c r="AX173" s="14" t="s">
        <v>76</v>
      </c>
      <c r="AY173" s="253" t="s">
        <v>124</v>
      </c>
    </row>
    <row r="174" s="14" customFormat="1">
      <c r="A174" s="14"/>
      <c r="B174" s="243"/>
      <c r="C174" s="244"/>
      <c r="D174" s="234" t="s">
        <v>133</v>
      </c>
      <c r="E174" s="245" t="s">
        <v>1</v>
      </c>
      <c r="F174" s="246" t="s">
        <v>204</v>
      </c>
      <c r="G174" s="244"/>
      <c r="H174" s="247">
        <v>25.533999999999999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133</v>
      </c>
      <c r="AU174" s="253" t="s">
        <v>86</v>
      </c>
      <c r="AV174" s="14" t="s">
        <v>86</v>
      </c>
      <c r="AW174" s="14" t="s">
        <v>33</v>
      </c>
      <c r="AX174" s="14" t="s">
        <v>76</v>
      </c>
      <c r="AY174" s="253" t="s">
        <v>124</v>
      </c>
    </row>
    <row r="175" s="14" customFormat="1">
      <c r="A175" s="14"/>
      <c r="B175" s="243"/>
      <c r="C175" s="244"/>
      <c r="D175" s="234" t="s">
        <v>133</v>
      </c>
      <c r="E175" s="245" t="s">
        <v>1</v>
      </c>
      <c r="F175" s="246" t="s">
        <v>205</v>
      </c>
      <c r="G175" s="244"/>
      <c r="H175" s="247">
        <v>42.963999999999999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133</v>
      </c>
      <c r="AU175" s="253" t="s">
        <v>86</v>
      </c>
      <c r="AV175" s="14" t="s">
        <v>86</v>
      </c>
      <c r="AW175" s="14" t="s">
        <v>33</v>
      </c>
      <c r="AX175" s="14" t="s">
        <v>76</v>
      </c>
      <c r="AY175" s="253" t="s">
        <v>124</v>
      </c>
    </row>
    <row r="176" s="13" customFormat="1">
      <c r="A176" s="13"/>
      <c r="B176" s="232"/>
      <c r="C176" s="233"/>
      <c r="D176" s="234" t="s">
        <v>133</v>
      </c>
      <c r="E176" s="235" t="s">
        <v>1</v>
      </c>
      <c r="F176" s="236" t="s">
        <v>143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133</v>
      </c>
      <c r="AU176" s="242" t="s">
        <v>86</v>
      </c>
      <c r="AV176" s="13" t="s">
        <v>84</v>
      </c>
      <c r="AW176" s="13" t="s">
        <v>33</v>
      </c>
      <c r="AX176" s="13" t="s">
        <v>76</v>
      </c>
      <c r="AY176" s="242" t="s">
        <v>124</v>
      </c>
    </row>
    <row r="177" s="14" customFormat="1">
      <c r="A177" s="14"/>
      <c r="B177" s="243"/>
      <c r="C177" s="244"/>
      <c r="D177" s="234" t="s">
        <v>133</v>
      </c>
      <c r="E177" s="245" t="s">
        <v>1</v>
      </c>
      <c r="F177" s="246" t="s">
        <v>206</v>
      </c>
      <c r="G177" s="244"/>
      <c r="H177" s="247">
        <v>18.975000000000001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133</v>
      </c>
      <c r="AU177" s="253" t="s">
        <v>86</v>
      </c>
      <c r="AV177" s="14" t="s">
        <v>86</v>
      </c>
      <c r="AW177" s="14" t="s">
        <v>33</v>
      </c>
      <c r="AX177" s="14" t="s">
        <v>76</v>
      </c>
      <c r="AY177" s="253" t="s">
        <v>124</v>
      </c>
    </row>
    <row r="178" s="13" customFormat="1">
      <c r="A178" s="13"/>
      <c r="B178" s="232"/>
      <c r="C178" s="233"/>
      <c r="D178" s="234" t="s">
        <v>133</v>
      </c>
      <c r="E178" s="235" t="s">
        <v>1</v>
      </c>
      <c r="F178" s="236" t="s">
        <v>207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133</v>
      </c>
      <c r="AU178" s="242" t="s">
        <v>86</v>
      </c>
      <c r="AV178" s="13" t="s">
        <v>84</v>
      </c>
      <c r="AW178" s="13" t="s">
        <v>33</v>
      </c>
      <c r="AX178" s="13" t="s">
        <v>76</v>
      </c>
      <c r="AY178" s="242" t="s">
        <v>124</v>
      </c>
    </row>
    <row r="179" s="14" customFormat="1">
      <c r="A179" s="14"/>
      <c r="B179" s="243"/>
      <c r="C179" s="244"/>
      <c r="D179" s="234" t="s">
        <v>133</v>
      </c>
      <c r="E179" s="245" t="s">
        <v>1</v>
      </c>
      <c r="F179" s="246" t="s">
        <v>208</v>
      </c>
      <c r="G179" s="244"/>
      <c r="H179" s="247">
        <v>28.975999999999999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133</v>
      </c>
      <c r="AU179" s="253" t="s">
        <v>86</v>
      </c>
      <c r="AV179" s="14" t="s">
        <v>86</v>
      </c>
      <c r="AW179" s="14" t="s">
        <v>33</v>
      </c>
      <c r="AX179" s="14" t="s">
        <v>76</v>
      </c>
      <c r="AY179" s="253" t="s">
        <v>124</v>
      </c>
    </row>
    <row r="180" s="15" customFormat="1">
      <c r="A180" s="15"/>
      <c r="B180" s="254"/>
      <c r="C180" s="255"/>
      <c r="D180" s="234" t="s">
        <v>133</v>
      </c>
      <c r="E180" s="256" t="s">
        <v>1</v>
      </c>
      <c r="F180" s="257" t="s">
        <v>138</v>
      </c>
      <c r="G180" s="255"/>
      <c r="H180" s="258">
        <v>130.453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133</v>
      </c>
      <c r="AU180" s="264" t="s">
        <v>86</v>
      </c>
      <c r="AV180" s="15" t="s">
        <v>131</v>
      </c>
      <c r="AW180" s="15" t="s">
        <v>33</v>
      </c>
      <c r="AX180" s="15" t="s">
        <v>84</v>
      </c>
      <c r="AY180" s="264" t="s">
        <v>124</v>
      </c>
    </row>
    <row r="181" s="2" customFormat="1" ht="37.8" customHeight="1">
      <c r="A181" s="39"/>
      <c r="B181" s="40"/>
      <c r="C181" s="219" t="s">
        <v>8</v>
      </c>
      <c r="D181" s="219" t="s">
        <v>126</v>
      </c>
      <c r="E181" s="220" t="s">
        <v>209</v>
      </c>
      <c r="F181" s="221" t="s">
        <v>210</v>
      </c>
      <c r="G181" s="222" t="s">
        <v>201</v>
      </c>
      <c r="H181" s="223">
        <v>22.5</v>
      </c>
      <c r="I181" s="224"/>
      <c r="J181" s="225">
        <f>ROUND(I181*H181,2)</f>
        <v>0</v>
      </c>
      <c r="K181" s="221" t="s">
        <v>130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131</v>
      </c>
      <c r="AT181" s="230" t="s">
        <v>126</v>
      </c>
      <c r="AU181" s="230" t="s">
        <v>86</v>
      </c>
      <c r="AY181" s="18" t="s">
        <v>124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131</v>
      </c>
      <c r="BM181" s="230" t="s">
        <v>211</v>
      </c>
    </row>
    <row r="182" s="13" customFormat="1">
      <c r="A182" s="13"/>
      <c r="B182" s="232"/>
      <c r="C182" s="233"/>
      <c r="D182" s="234" t="s">
        <v>133</v>
      </c>
      <c r="E182" s="235" t="s">
        <v>1</v>
      </c>
      <c r="F182" s="236" t="s">
        <v>212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133</v>
      </c>
      <c r="AU182" s="242" t="s">
        <v>86</v>
      </c>
      <c r="AV182" s="13" t="s">
        <v>84</v>
      </c>
      <c r="AW182" s="13" t="s">
        <v>33</v>
      </c>
      <c r="AX182" s="13" t="s">
        <v>76</v>
      </c>
      <c r="AY182" s="242" t="s">
        <v>124</v>
      </c>
    </row>
    <row r="183" s="14" customFormat="1">
      <c r="A183" s="14"/>
      <c r="B183" s="243"/>
      <c r="C183" s="244"/>
      <c r="D183" s="234" t="s">
        <v>133</v>
      </c>
      <c r="E183" s="245" t="s">
        <v>1</v>
      </c>
      <c r="F183" s="246" t="s">
        <v>213</v>
      </c>
      <c r="G183" s="244"/>
      <c r="H183" s="247">
        <v>22.5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133</v>
      </c>
      <c r="AU183" s="253" t="s">
        <v>86</v>
      </c>
      <c r="AV183" s="14" t="s">
        <v>86</v>
      </c>
      <c r="AW183" s="14" t="s">
        <v>33</v>
      </c>
      <c r="AX183" s="14" t="s">
        <v>84</v>
      </c>
      <c r="AY183" s="253" t="s">
        <v>124</v>
      </c>
    </row>
    <row r="184" s="2" customFormat="1" ht="24.15" customHeight="1">
      <c r="A184" s="39"/>
      <c r="B184" s="40"/>
      <c r="C184" s="219" t="s">
        <v>214</v>
      </c>
      <c r="D184" s="219" t="s">
        <v>126</v>
      </c>
      <c r="E184" s="220" t="s">
        <v>215</v>
      </c>
      <c r="F184" s="221" t="s">
        <v>216</v>
      </c>
      <c r="G184" s="222" t="s">
        <v>201</v>
      </c>
      <c r="H184" s="223">
        <v>154.19999999999999</v>
      </c>
      <c r="I184" s="224"/>
      <c r="J184" s="225">
        <f>ROUND(I184*H184,2)</f>
        <v>0</v>
      </c>
      <c r="K184" s="221" t="s">
        <v>130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131</v>
      </c>
      <c r="AT184" s="230" t="s">
        <v>126</v>
      </c>
      <c r="AU184" s="230" t="s">
        <v>86</v>
      </c>
      <c r="AY184" s="18" t="s">
        <v>124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131</v>
      </c>
      <c r="BM184" s="230" t="s">
        <v>217</v>
      </c>
    </row>
    <row r="185" s="13" customFormat="1">
      <c r="A185" s="13"/>
      <c r="B185" s="232"/>
      <c r="C185" s="233"/>
      <c r="D185" s="234" t="s">
        <v>133</v>
      </c>
      <c r="E185" s="235" t="s">
        <v>1</v>
      </c>
      <c r="F185" s="236" t="s">
        <v>218</v>
      </c>
      <c r="G185" s="233"/>
      <c r="H185" s="235" t="s">
        <v>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133</v>
      </c>
      <c r="AU185" s="242" t="s">
        <v>86</v>
      </c>
      <c r="AV185" s="13" t="s">
        <v>84</v>
      </c>
      <c r="AW185" s="13" t="s">
        <v>33</v>
      </c>
      <c r="AX185" s="13" t="s">
        <v>76</v>
      </c>
      <c r="AY185" s="242" t="s">
        <v>124</v>
      </c>
    </row>
    <row r="186" s="13" customFormat="1">
      <c r="A186" s="13"/>
      <c r="B186" s="232"/>
      <c r="C186" s="233"/>
      <c r="D186" s="234" t="s">
        <v>133</v>
      </c>
      <c r="E186" s="235" t="s">
        <v>1</v>
      </c>
      <c r="F186" s="236" t="s">
        <v>134</v>
      </c>
      <c r="G186" s="233"/>
      <c r="H186" s="235" t="s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133</v>
      </c>
      <c r="AU186" s="242" t="s">
        <v>86</v>
      </c>
      <c r="AV186" s="13" t="s">
        <v>84</v>
      </c>
      <c r="AW186" s="13" t="s">
        <v>33</v>
      </c>
      <c r="AX186" s="13" t="s">
        <v>76</v>
      </c>
      <c r="AY186" s="242" t="s">
        <v>124</v>
      </c>
    </row>
    <row r="187" s="14" customFormat="1">
      <c r="A187" s="14"/>
      <c r="B187" s="243"/>
      <c r="C187" s="244"/>
      <c r="D187" s="234" t="s">
        <v>133</v>
      </c>
      <c r="E187" s="245" t="s">
        <v>1</v>
      </c>
      <c r="F187" s="246" t="s">
        <v>219</v>
      </c>
      <c r="G187" s="244"/>
      <c r="H187" s="247">
        <v>106.40000000000001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133</v>
      </c>
      <c r="AU187" s="253" t="s">
        <v>86</v>
      </c>
      <c r="AV187" s="14" t="s">
        <v>86</v>
      </c>
      <c r="AW187" s="14" t="s">
        <v>33</v>
      </c>
      <c r="AX187" s="14" t="s">
        <v>76</v>
      </c>
      <c r="AY187" s="253" t="s">
        <v>124</v>
      </c>
    </row>
    <row r="188" s="13" customFormat="1">
      <c r="A188" s="13"/>
      <c r="B188" s="232"/>
      <c r="C188" s="233"/>
      <c r="D188" s="234" t="s">
        <v>133</v>
      </c>
      <c r="E188" s="235" t="s">
        <v>1</v>
      </c>
      <c r="F188" s="236" t="s">
        <v>143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133</v>
      </c>
      <c r="AU188" s="242" t="s">
        <v>86</v>
      </c>
      <c r="AV188" s="13" t="s">
        <v>84</v>
      </c>
      <c r="AW188" s="13" t="s">
        <v>33</v>
      </c>
      <c r="AX188" s="13" t="s">
        <v>76</v>
      </c>
      <c r="AY188" s="242" t="s">
        <v>124</v>
      </c>
    </row>
    <row r="189" s="14" customFormat="1">
      <c r="A189" s="14"/>
      <c r="B189" s="243"/>
      <c r="C189" s="244"/>
      <c r="D189" s="234" t="s">
        <v>133</v>
      </c>
      <c r="E189" s="245" t="s">
        <v>1</v>
      </c>
      <c r="F189" s="246" t="s">
        <v>220</v>
      </c>
      <c r="G189" s="244"/>
      <c r="H189" s="247">
        <v>34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133</v>
      </c>
      <c r="AU189" s="253" t="s">
        <v>86</v>
      </c>
      <c r="AV189" s="14" t="s">
        <v>86</v>
      </c>
      <c r="AW189" s="14" t="s">
        <v>33</v>
      </c>
      <c r="AX189" s="14" t="s">
        <v>76</v>
      </c>
      <c r="AY189" s="253" t="s">
        <v>124</v>
      </c>
    </row>
    <row r="190" s="13" customFormat="1">
      <c r="A190" s="13"/>
      <c r="B190" s="232"/>
      <c r="C190" s="233"/>
      <c r="D190" s="234" t="s">
        <v>133</v>
      </c>
      <c r="E190" s="235" t="s">
        <v>1</v>
      </c>
      <c r="F190" s="236" t="s">
        <v>157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133</v>
      </c>
      <c r="AU190" s="242" t="s">
        <v>86</v>
      </c>
      <c r="AV190" s="13" t="s">
        <v>84</v>
      </c>
      <c r="AW190" s="13" t="s">
        <v>33</v>
      </c>
      <c r="AX190" s="13" t="s">
        <v>76</v>
      </c>
      <c r="AY190" s="242" t="s">
        <v>124</v>
      </c>
    </row>
    <row r="191" s="14" customFormat="1">
      <c r="A191" s="14"/>
      <c r="B191" s="243"/>
      <c r="C191" s="244"/>
      <c r="D191" s="234" t="s">
        <v>133</v>
      </c>
      <c r="E191" s="245" t="s">
        <v>1</v>
      </c>
      <c r="F191" s="246" t="s">
        <v>221</v>
      </c>
      <c r="G191" s="244"/>
      <c r="H191" s="247">
        <v>6.2000000000000002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133</v>
      </c>
      <c r="AU191" s="253" t="s">
        <v>86</v>
      </c>
      <c r="AV191" s="14" t="s">
        <v>86</v>
      </c>
      <c r="AW191" s="14" t="s">
        <v>33</v>
      </c>
      <c r="AX191" s="14" t="s">
        <v>76</v>
      </c>
      <c r="AY191" s="253" t="s">
        <v>124</v>
      </c>
    </row>
    <row r="192" s="13" customFormat="1">
      <c r="A192" s="13"/>
      <c r="B192" s="232"/>
      <c r="C192" s="233"/>
      <c r="D192" s="234" t="s">
        <v>133</v>
      </c>
      <c r="E192" s="235" t="s">
        <v>1</v>
      </c>
      <c r="F192" s="236" t="s">
        <v>207</v>
      </c>
      <c r="G192" s="233"/>
      <c r="H192" s="235" t="s">
        <v>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133</v>
      </c>
      <c r="AU192" s="242" t="s">
        <v>86</v>
      </c>
      <c r="AV192" s="13" t="s">
        <v>84</v>
      </c>
      <c r="AW192" s="13" t="s">
        <v>33</v>
      </c>
      <c r="AX192" s="13" t="s">
        <v>76</v>
      </c>
      <c r="AY192" s="242" t="s">
        <v>124</v>
      </c>
    </row>
    <row r="193" s="14" customFormat="1">
      <c r="A193" s="14"/>
      <c r="B193" s="243"/>
      <c r="C193" s="244"/>
      <c r="D193" s="234" t="s">
        <v>133</v>
      </c>
      <c r="E193" s="245" t="s">
        <v>1</v>
      </c>
      <c r="F193" s="246" t="s">
        <v>222</v>
      </c>
      <c r="G193" s="244"/>
      <c r="H193" s="247">
        <v>7.5999999999999996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133</v>
      </c>
      <c r="AU193" s="253" t="s">
        <v>86</v>
      </c>
      <c r="AV193" s="14" t="s">
        <v>86</v>
      </c>
      <c r="AW193" s="14" t="s">
        <v>33</v>
      </c>
      <c r="AX193" s="14" t="s">
        <v>76</v>
      </c>
      <c r="AY193" s="253" t="s">
        <v>124</v>
      </c>
    </row>
    <row r="194" s="15" customFormat="1">
      <c r="A194" s="15"/>
      <c r="B194" s="254"/>
      <c r="C194" s="255"/>
      <c r="D194" s="234" t="s">
        <v>133</v>
      </c>
      <c r="E194" s="256" t="s">
        <v>1</v>
      </c>
      <c r="F194" s="257" t="s">
        <v>138</v>
      </c>
      <c r="G194" s="255"/>
      <c r="H194" s="258">
        <v>154.19999999999999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133</v>
      </c>
      <c r="AU194" s="264" t="s">
        <v>86</v>
      </c>
      <c r="AV194" s="15" t="s">
        <v>131</v>
      </c>
      <c r="AW194" s="15" t="s">
        <v>33</v>
      </c>
      <c r="AX194" s="15" t="s">
        <v>84</v>
      </c>
      <c r="AY194" s="264" t="s">
        <v>124</v>
      </c>
    </row>
    <row r="195" s="2" customFormat="1" ht="49.05" customHeight="1">
      <c r="A195" s="39"/>
      <c r="B195" s="40"/>
      <c r="C195" s="219" t="s">
        <v>223</v>
      </c>
      <c r="D195" s="219" t="s">
        <v>126</v>
      </c>
      <c r="E195" s="220" t="s">
        <v>224</v>
      </c>
      <c r="F195" s="221" t="s">
        <v>225</v>
      </c>
      <c r="G195" s="222" t="s">
        <v>180</v>
      </c>
      <c r="H195" s="223">
        <v>1225.0999999999999</v>
      </c>
      <c r="I195" s="224"/>
      <c r="J195" s="225">
        <f>ROUND(I195*H195,2)</f>
        <v>0</v>
      </c>
      <c r="K195" s="221" t="s">
        <v>130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0.0035999999999999999</v>
      </c>
      <c r="R195" s="228">
        <f>Q195*H195</f>
        <v>4.4103599999999998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131</v>
      </c>
      <c r="AT195" s="230" t="s">
        <v>126</v>
      </c>
      <c r="AU195" s="230" t="s">
        <v>86</v>
      </c>
      <c r="AY195" s="18" t="s">
        <v>124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131</v>
      </c>
      <c r="BM195" s="230" t="s">
        <v>226</v>
      </c>
    </row>
    <row r="196" s="14" customFormat="1">
      <c r="A196" s="14"/>
      <c r="B196" s="243"/>
      <c r="C196" s="244"/>
      <c r="D196" s="234" t="s">
        <v>133</v>
      </c>
      <c r="E196" s="245" t="s">
        <v>1</v>
      </c>
      <c r="F196" s="246" t="s">
        <v>227</v>
      </c>
      <c r="G196" s="244"/>
      <c r="H196" s="247">
        <v>235.80000000000001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133</v>
      </c>
      <c r="AU196" s="253" t="s">
        <v>86</v>
      </c>
      <c r="AV196" s="14" t="s">
        <v>86</v>
      </c>
      <c r="AW196" s="14" t="s">
        <v>33</v>
      </c>
      <c r="AX196" s="14" t="s">
        <v>76</v>
      </c>
      <c r="AY196" s="253" t="s">
        <v>124</v>
      </c>
    </row>
    <row r="197" s="14" customFormat="1">
      <c r="A197" s="14"/>
      <c r="B197" s="243"/>
      <c r="C197" s="244"/>
      <c r="D197" s="234" t="s">
        <v>133</v>
      </c>
      <c r="E197" s="245" t="s">
        <v>1</v>
      </c>
      <c r="F197" s="246" t="s">
        <v>228</v>
      </c>
      <c r="G197" s="244"/>
      <c r="H197" s="247">
        <v>242.40000000000001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133</v>
      </c>
      <c r="AU197" s="253" t="s">
        <v>86</v>
      </c>
      <c r="AV197" s="14" t="s">
        <v>86</v>
      </c>
      <c r="AW197" s="14" t="s">
        <v>33</v>
      </c>
      <c r="AX197" s="14" t="s">
        <v>76</v>
      </c>
      <c r="AY197" s="253" t="s">
        <v>124</v>
      </c>
    </row>
    <row r="198" s="14" customFormat="1">
      <c r="A198" s="14"/>
      <c r="B198" s="243"/>
      <c r="C198" s="244"/>
      <c r="D198" s="234" t="s">
        <v>133</v>
      </c>
      <c r="E198" s="245" t="s">
        <v>1</v>
      </c>
      <c r="F198" s="246" t="s">
        <v>229</v>
      </c>
      <c r="G198" s="244"/>
      <c r="H198" s="247">
        <v>746.89999999999998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133</v>
      </c>
      <c r="AU198" s="253" t="s">
        <v>86</v>
      </c>
      <c r="AV198" s="14" t="s">
        <v>86</v>
      </c>
      <c r="AW198" s="14" t="s">
        <v>33</v>
      </c>
      <c r="AX198" s="14" t="s">
        <v>76</v>
      </c>
      <c r="AY198" s="253" t="s">
        <v>124</v>
      </c>
    </row>
    <row r="199" s="15" customFormat="1">
      <c r="A199" s="15"/>
      <c r="B199" s="254"/>
      <c r="C199" s="255"/>
      <c r="D199" s="234" t="s">
        <v>133</v>
      </c>
      <c r="E199" s="256" t="s">
        <v>1</v>
      </c>
      <c r="F199" s="257" t="s">
        <v>138</v>
      </c>
      <c r="G199" s="255"/>
      <c r="H199" s="258">
        <v>1225.0999999999999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133</v>
      </c>
      <c r="AU199" s="264" t="s">
        <v>86</v>
      </c>
      <c r="AV199" s="15" t="s">
        <v>131</v>
      </c>
      <c r="AW199" s="15" t="s">
        <v>33</v>
      </c>
      <c r="AX199" s="15" t="s">
        <v>84</v>
      </c>
      <c r="AY199" s="264" t="s">
        <v>124</v>
      </c>
    </row>
    <row r="200" s="2" customFormat="1" ht="37.8" customHeight="1">
      <c r="A200" s="39"/>
      <c r="B200" s="40"/>
      <c r="C200" s="219" t="s">
        <v>230</v>
      </c>
      <c r="D200" s="219" t="s">
        <v>126</v>
      </c>
      <c r="E200" s="220" t="s">
        <v>231</v>
      </c>
      <c r="F200" s="221" t="s">
        <v>232</v>
      </c>
      <c r="G200" s="222" t="s">
        <v>129</v>
      </c>
      <c r="H200" s="223">
        <v>257.47399999999999</v>
      </c>
      <c r="I200" s="224"/>
      <c r="J200" s="225">
        <f>ROUND(I200*H200,2)</f>
        <v>0</v>
      </c>
      <c r="K200" s="221" t="s">
        <v>130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0.00084000000000000003</v>
      </c>
      <c r="R200" s="228">
        <f>Q200*H200</f>
        <v>0.21627816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131</v>
      </c>
      <c r="AT200" s="230" t="s">
        <v>126</v>
      </c>
      <c r="AU200" s="230" t="s">
        <v>86</v>
      </c>
      <c r="AY200" s="18" t="s">
        <v>124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131</v>
      </c>
      <c r="BM200" s="230" t="s">
        <v>233</v>
      </c>
    </row>
    <row r="201" s="13" customFormat="1">
      <c r="A201" s="13"/>
      <c r="B201" s="232"/>
      <c r="C201" s="233"/>
      <c r="D201" s="234" t="s">
        <v>133</v>
      </c>
      <c r="E201" s="235" t="s">
        <v>1</v>
      </c>
      <c r="F201" s="236" t="s">
        <v>134</v>
      </c>
      <c r="G201" s="233"/>
      <c r="H201" s="235" t="s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133</v>
      </c>
      <c r="AU201" s="242" t="s">
        <v>86</v>
      </c>
      <c r="AV201" s="13" t="s">
        <v>84</v>
      </c>
      <c r="AW201" s="13" t="s">
        <v>33</v>
      </c>
      <c r="AX201" s="13" t="s">
        <v>76</v>
      </c>
      <c r="AY201" s="242" t="s">
        <v>124</v>
      </c>
    </row>
    <row r="202" s="14" customFormat="1">
      <c r="A202" s="14"/>
      <c r="B202" s="243"/>
      <c r="C202" s="244"/>
      <c r="D202" s="234" t="s">
        <v>133</v>
      </c>
      <c r="E202" s="245" t="s">
        <v>1</v>
      </c>
      <c r="F202" s="246" t="s">
        <v>234</v>
      </c>
      <c r="G202" s="244"/>
      <c r="H202" s="247">
        <v>27.001000000000001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133</v>
      </c>
      <c r="AU202" s="253" t="s">
        <v>86</v>
      </c>
      <c r="AV202" s="14" t="s">
        <v>86</v>
      </c>
      <c r="AW202" s="14" t="s">
        <v>33</v>
      </c>
      <c r="AX202" s="14" t="s">
        <v>76</v>
      </c>
      <c r="AY202" s="253" t="s">
        <v>124</v>
      </c>
    </row>
    <row r="203" s="14" customFormat="1">
      <c r="A203" s="14"/>
      <c r="B203" s="243"/>
      <c r="C203" s="244"/>
      <c r="D203" s="234" t="s">
        <v>133</v>
      </c>
      <c r="E203" s="245" t="s">
        <v>1</v>
      </c>
      <c r="F203" s="246" t="s">
        <v>235</v>
      </c>
      <c r="G203" s="244"/>
      <c r="H203" s="247">
        <v>49.206000000000003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133</v>
      </c>
      <c r="AU203" s="253" t="s">
        <v>86</v>
      </c>
      <c r="AV203" s="14" t="s">
        <v>86</v>
      </c>
      <c r="AW203" s="14" t="s">
        <v>33</v>
      </c>
      <c r="AX203" s="14" t="s">
        <v>76</v>
      </c>
      <c r="AY203" s="253" t="s">
        <v>124</v>
      </c>
    </row>
    <row r="204" s="14" customFormat="1">
      <c r="A204" s="14"/>
      <c r="B204" s="243"/>
      <c r="C204" s="244"/>
      <c r="D204" s="234" t="s">
        <v>133</v>
      </c>
      <c r="E204" s="245" t="s">
        <v>1</v>
      </c>
      <c r="F204" s="246" t="s">
        <v>236</v>
      </c>
      <c r="G204" s="244"/>
      <c r="H204" s="247">
        <v>82.835999999999999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133</v>
      </c>
      <c r="AU204" s="253" t="s">
        <v>86</v>
      </c>
      <c r="AV204" s="14" t="s">
        <v>86</v>
      </c>
      <c r="AW204" s="14" t="s">
        <v>33</v>
      </c>
      <c r="AX204" s="14" t="s">
        <v>76</v>
      </c>
      <c r="AY204" s="253" t="s">
        <v>124</v>
      </c>
    </row>
    <row r="205" s="13" customFormat="1">
      <c r="A205" s="13"/>
      <c r="B205" s="232"/>
      <c r="C205" s="233"/>
      <c r="D205" s="234" t="s">
        <v>133</v>
      </c>
      <c r="E205" s="235" t="s">
        <v>1</v>
      </c>
      <c r="F205" s="236" t="s">
        <v>143</v>
      </c>
      <c r="G205" s="233"/>
      <c r="H205" s="235" t="s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133</v>
      </c>
      <c r="AU205" s="242" t="s">
        <v>86</v>
      </c>
      <c r="AV205" s="13" t="s">
        <v>84</v>
      </c>
      <c r="AW205" s="13" t="s">
        <v>33</v>
      </c>
      <c r="AX205" s="13" t="s">
        <v>76</v>
      </c>
      <c r="AY205" s="242" t="s">
        <v>124</v>
      </c>
    </row>
    <row r="206" s="14" customFormat="1">
      <c r="A206" s="14"/>
      <c r="B206" s="243"/>
      <c r="C206" s="244"/>
      <c r="D206" s="234" t="s">
        <v>133</v>
      </c>
      <c r="E206" s="245" t="s">
        <v>1</v>
      </c>
      <c r="F206" s="246" t="s">
        <v>237</v>
      </c>
      <c r="G206" s="244"/>
      <c r="H206" s="247">
        <v>42.281999999999996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133</v>
      </c>
      <c r="AU206" s="253" t="s">
        <v>86</v>
      </c>
      <c r="AV206" s="14" t="s">
        <v>86</v>
      </c>
      <c r="AW206" s="14" t="s">
        <v>33</v>
      </c>
      <c r="AX206" s="14" t="s">
        <v>76</v>
      </c>
      <c r="AY206" s="253" t="s">
        <v>124</v>
      </c>
    </row>
    <row r="207" s="13" customFormat="1">
      <c r="A207" s="13"/>
      <c r="B207" s="232"/>
      <c r="C207" s="233"/>
      <c r="D207" s="234" t="s">
        <v>133</v>
      </c>
      <c r="E207" s="235" t="s">
        <v>1</v>
      </c>
      <c r="F207" s="236" t="s">
        <v>207</v>
      </c>
      <c r="G207" s="233"/>
      <c r="H207" s="235" t="s">
        <v>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133</v>
      </c>
      <c r="AU207" s="242" t="s">
        <v>86</v>
      </c>
      <c r="AV207" s="13" t="s">
        <v>84</v>
      </c>
      <c r="AW207" s="13" t="s">
        <v>33</v>
      </c>
      <c r="AX207" s="13" t="s">
        <v>76</v>
      </c>
      <c r="AY207" s="242" t="s">
        <v>124</v>
      </c>
    </row>
    <row r="208" s="14" customFormat="1">
      <c r="A208" s="14"/>
      <c r="B208" s="243"/>
      <c r="C208" s="244"/>
      <c r="D208" s="234" t="s">
        <v>133</v>
      </c>
      <c r="E208" s="245" t="s">
        <v>1</v>
      </c>
      <c r="F208" s="246" t="s">
        <v>238</v>
      </c>
      <c r="G208" s="244"/>
      <c r="H208" s="247">
        <v>56.149000000000001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133</v>
      </c>
      <c r="AU208" s="253" t="s">
        <v>86</v>
      </c>
      <c r="AV208" s="14" t="s">
        <v>86</v>
      </c>
      <c r="AW208" s="14" t="s">
        <v>33</v>
      </c>
      <c r="AX208" s="14" t="s">
        <v>76</v>
      </c>
      <c r="AY208" s="253" t="s">
        <v>124</v>
      </c>
    </row>
    <row r="209" s="15" customFormat="1">
      <c r="A209" s="15"/>
      <c r="B209" s="254"/>
      <c r="C209" s="255"/>
      <c r="D209" s="234" t="s">
        <v>133</v>
      </c>
      <c r="E209" s="256" t="s">
        <v>1</v>
      </c>
      <c r="F209" s="257" t="s">
        <v>138</v>
      </c>
      <c r="G209" s="255"/>
      <c r="H209" s="258">
        <v>257.47399999999999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133</v>
      </c>
      <c r="AU209" s="264" t="s">
        <v>86</v>
      </c>
      <c r="AV209" s="15" t="s">
        <v>131</v>
      </c>
      <c r="AW209" s="15" t="s">
        <v>33</v>
      </c>
      <c r="AX209" s="15" t="s">
        <v>84</v>
      </c>
      <c r="AY209" s="264" t="s">
        <v>124</v>
      </c>
    </row>
    <row r="210" s="2" customFormat="1" ht="44.25" customHeight="1">
      <c r="A210" s="39"/>
      <c r="B210" s="40"/>
      <c r="C210" s="219" t="s">
        <v>239</v>
      </c>
      <c r="D210" s="219" t="s">
        <v>126</v>
      </c>
      <c r="E210" s="220" t="s">
        <v>240</v>
      </c>
      <c r="F210" s="221" t="s">
        <v>241</v>
      </c>
      <c r="G210" s="222" t="s">
        <v>129</v>
      </c>
      <c r="H210" s="223">
        <v>257.47399999999999</v>
      </c>
      <c r="I210" s="224"/>
      <c r="J210" s="225">
        <f>ROUND(I210*H210,2)</f>
        <v>0</v>
      </c>
      <c r="K210" s="221" t="s">
        <v>130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131</v>
      </c>
      <c r="AT210" s="230" t="s">
        <v>126</v>
      </c>
      <c r="AU210" s="230" t="s">
        <v>86</v>
      </c>
      <c r="AY210" s="18" t="s">
        <v>124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131</v>
      </c>
      <c r="BM210" s="230" t="s">
        <v>242</v>
      </c>
    </row>
    <row r="211" s="2" customFormat="1" ht="33" customHeight="1">
      <c r="A211" s="39"/>
      <c r="B211" s="40"/>
      <c r="C211" s="219" t="s">
        <v>243</v>
      </c>
      <c r="D211" s="219" t="s">
        <v>126</v>
      </c>
      <c r="E211" s="220" t="s">
        <v>244</v>
      </c>
      <c r="F211" s="221" t="s">
        <v>245</v>
      </c>
      <c r="G211" s="222" t="s">
        <v>201</v>
      </c>
      <c r="H211" s="223">
        <v>168</v>
      </c>
      <c r="I211" s="224"/>
      <c r="J211" s="225">
        <f>ROUND(I211*H211,2)</f>
        <v>0</v>
      </c>
      <c r="K211" s="221" t="s">
        <v>130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0.00046000000000000001</v>
      </c>
      <c r="R211" s="228">
        <f>Q211*H211</f>
        <v>0.077280000000000001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131</v>
      </c>
      <c r="AT211" s="230" t="s">
        <v>126</v>
      </c>
      <c r="AU211" s="230" t="s">
        <v>86</v>
      </c>
      <c r="AY211" s="18" t="s">
        <v>124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131</v>
      </c>
      <c r="BM211" s="230" t="s">
        <v>246</v>
      </c>
    </row>
    <row r="212" s="13" customFormat="1">
      <c r="A212" s="13"/>
      <c r="B212" s="232"/>
      <c r="C212" s="233"/>
      <c r="D212" s="234" t="s">
        <v>133</v>
      </c>
      <c r="E212" s="235" t="s">
        <v>1</v>
      </c>
      <c r="F212" s="236" t="s">
        <v>218</v>
      </c>
      <c r="G212" s="233"/>
      <c r="H212" s="235" t="s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133</v>
      </c>
      <c r="AU212" s="242" t="s">
        <v>86</v>
      </c>
      <c r="AV212" s="13" t="s">
        <v>84</v>
      </c>
      <c r="AW212" s="13" t="s">
        <v>33</v>
      </c>
      <c r="AX212" s="13" t="s">
        <v>76</v>
      </c>
      <c r="AY212" s="242" t="s">
        <v>124</v>
      </c>
    </row>
    <row r="213" s="14" customFormat="1">
      <c r="A213" s="14"/>
      <c r="B213" s="243"/>
      <c r="C213" s="244"/>
      <c r="D213" s="234" t="s">
        <v>133</v>
      </c>
      <c r="E213" s="245" t="s">
        <v>1</v>
      </c>
      <c r="F213" s="246" t="s">
        <v>247</v>
      </c>
      <c r="G213" s="244"/>
      <c r="H213" s="247">
        <v>168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133</v>
      </c>
      <c r="AU213" s="253" t="s">
        <v>86</v>
      </c>
      <c r="AV213" s="14" t="s">
        <v>86</v>
      </c>
      <c r="AW213" s="14" t="s">
        <v>33</v>
      </c>
      <c r="AX213" s="14" t="s">
        <v>84</v>
      </c>
      <c r="AY213" s="253" t="s">
        <v>124</v>
      </c>
    </row>
    <row r="214" s="2" customFormat="1" ht="37.8" customHeight="1">
      <c r="A214" s="39"/>
      <c r="B214" s="40"/>
      <c r="C214" s="219" t="s">
        <v>7</v>
      </c>
      <c r="D214" s="219" t="s">
        <v>126</v>
      </c>
      <c r="E214" s="220" t="s">
        <v>248</v>
      </c>
      <c r="F214" s="221" t="s">
        <v>249</v>
      </c>
      <c r="G214" s="222" t="s">
        <v>201</v>
      </c>
      <c r="H214" s="223">
        <v>168</v>
      </c>
      <c r="I214" s="224"/>
      <c r="J214" s="225">
        <f>ROUND(I214*H214,2)</f>
        <v>0</v>
      </c>
      <c r="K214" s="221" t="s">
        <v>130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131</v>
      </c>
      <c r="AT214" s="230" t="s">
        <v>126</v>
      </c>
      <c r="AU214" s="230" t="s">
        <v>86</v>
      </c>
      <c r="AY214" s="18" t="s">
        <v>124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131</v>
      </c>
      <c r="BM214" s="230" t="s">
        <v>250</v>
      </c>
    </row>
    <row r="215" s="2" customFormat="1" ht="37.8" customHeight="1">
      <c r="A215" s="39"/>
      <c r="B215" s="40"/>
      <c r="C215" s="219" t="s">
        <v>251</v>
      </c>
      <c r="D215" s="219" t="s">
        <v>126</v>
      </c>
      <c r="E215" s="220" t="s">
        <v>252</v>
      </c>
      <c r="F215" s="221" t="s">
        <v>253</v>
      </c>
      <c r="G215" s="222" t="s">
        <v>129</v>
      </c>
      <c r="H215" s="223">
        <v>336</v>
      </c>
      <c r="I215" s="224"/>
      <c r="J215" s="225">
        <f>ROUND(I215*H215,2)</f>
        <v>0</v>
      </c>
      <c r="K215" s="221" t="s">
        <v>130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0.0022650000000000001</v>
      </c>
      <c r="R215" s="228">
        <f>Q215*H215</f>
        <v>0.76104000000000005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131</v>
      </c>
      <c r="AT215" s="230" t="s">
        <v>126</v>
      </c>
      <c r="AU215" s="230" t="s">
        <v>86</v>
      </c>
      <c r="AY215" s="18" t="s">
        <v>124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131</v>
      </c>
      <c r="BM215" s="230" t="s">
        <v>254</v>
      </c>
    </row>
    <row r="216" s="13" customFormat="1">
      <c r="A216" s="13"/>
      <c r="B216" s="232"/>
      <c r="C216" s="233"/>
      <c r="D216" s="234" t="s">
        <v>133</v>
      </c>
      <c r="E216" s="235" t="s">
        <v>1</v>
      </c>
      <c r="F216" s="236" t="s">
        <v>218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133</v>
      </c>
      <c r="AU216" s="242" t="s">
        <v>86</v>
      </c>
      <c r="AV216" s="13" t="s">
        <v>84</v>
      </c>
      <c r="AW216" s="13" t="s">
        <v>33</v>
      </c>
      <c r="AX216" s="13" t="s">
        <v>76</v>
      </c>
      <c r="AY216" s="242" t="s">
        <v>124</v>
      </c>
    </row>
    <row r="217" s="14" customFormat="1">
      <c r="A217" s="14"/>
      <c r="B217" s="243"/>
      <c r="C217" s="244"/>
      <c r="D217" s="234" t="s">
        <v>133</v>
      </c>
      <c r="E217" s="245" t="s">
        <v>1</v>
      </c>
      <c r="F217" s="246" t="s">
        <v>255</v>
      </c>
      <c r="G217" s="244"/>
      <c r="H217" s="247">
        <v>336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133</v>
      </c>
      <c r="AU217" s="253" t="s">
        <v>86</v>
      </c>
      <c r="AV217" s="14" t="s">
        <v>86</v>
      </c>
      <c r="AW217" s="14" t="s">
        <v>33</v>
      </c>
      <c r="AX217" s="14" t="s">
        <v>84</v>
      </c>
      <c r="AY217" s="253" t="s">
        <v>124</v>
      </c>
    </row>
    <row r="218" s="2" customFormat="1" ht="55.5" customHeight="1">
      <c r="A218" s="39"/>
      <c r="B218" s="40"/>
      <c r="C218" s="219" t="s">
        <v>256</v>
      </c>
      <c r="D218" s="219" t="s">
        <v>126</v>
      </c>
      <c r="E218" s="220" t="s">
        <v>257</v>
      </c>
      <c r="F218" s="221" t="s">
        <v>258</v>
      </c>
      <c r="G218" s="222" t="s">
        <v>129</v>
      </c>
      <c r="H218" s="223">
        <v>336</v>
      </c>
      <c r="I218" s="224"/>
      <c r="J218" s="225">
        <f>ROUND(I218*H218,2)</f>
        <v>0</v>
      </c>
      <c r="K218" s="221" t="s">
        <v>130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131</v>
      </c>
      <c r="AT218" s="230" t="s">
        <v>126</v>
      </c>
      <c r="AU218" s="230" t="s">
        <v>86</v>
      </c>
      <c r="AY218" s="18" t="s">
        <v>124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131</v>
      </c>
      <c r="BM218" s="230" t="s">
        <v>259</v>
      </c>
    </row>
    <row r="219" s="2" customFormat="1" ht="62.7" customHeight="1">
      <c r="A219" s="39"/>
      <c r="B219" s="40"/>
      <c r="C219" s="219" t="s">
        <v>260</v>
      </c>
      <c r="D219" s="219" t="s">
        <v>126</v>
      </c>
      <c r="E219" s="220" t="s">
        <v>261</v>
      </c>
      <c r="F219" s="221" t="s">
        <v>262</v>
      </c>
      <c r="G219" s="222" t="s">
        <v>201</v>
      </c>
      <c r="H219" s="223">
        <v>244.86600000000001</v>
      </c>
      <c r="I219" s="224"/>
      <c r="J219" s="225">
        <f>ROUND(I219*H219,2)</f>
        <v>0</v>
      </c>
      <c r="K219" s="221" t="s">
        <v>130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131</v>
      </c>
      <c r="AT219" s="230" t="s">
        <v>126</v>
      </c>
      <c r="AU219" s="230" t="s">
        <v>86</v>
      </c>
      <c r="AY219" s="18" t="s">
        <v>124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131</v>
      </c>
      <c r="BM219" s="230" t="s">
        <v>263</v>
      </c>
    </row>
    <row r="220" s="14" customFormat="1">
      <c r="A220" s="14"/>
      <c r="B220" s="243"/>
      <c r="C220" s="244"/>
      <c r="D220" s="234" t="s">
        <v>133</v>
      </c>
      <c r="E220" s="245" t="s">
        <v>1</v>
      </c>
      <c r="F220" s="246" t="s">
        <v>264</v>
      </c>
      <c r="G220" s="244"/>
      <c r="H220" s="247">
        <v>45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133</v>
      </c>
      <c r="AU220" s="253" t="s">
        <v>86</v>
      </c>
      <c r="AV220" s="14" t="s">
        <v>86</v>
      </c>
      <c r="AW220" s="14" t="s">
        <v>33</v>
      </c>
      <c r="AX220" s="14" t="s">
        <v>76</v>
      </c>
      <c r="AY220" s="253" t="s">
        <v>124</v>
      </c>
    </row>
    <row r="221" s="14" customFormat="1">
      <c r="A221" s="14"/>
      <c r="B221" s="243"/>
      <c r="C221" s="244"/>
      <c r="D221" s="234" t="s">
        <v>133</v>
      </c>
      <c r="E221" s="245" t="s">
        <v>1</v>
      </c>
      <c r="F221" s="246" t="s">
        <v>265</v>
      </c>
      <c r="G221" s="244"/>
      <c r="H221" s="247">
        <v>175.23400000000001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133</v>
      </c>
      <c r="AU221" s="253" t="s">
        <v>86</v>
      </c>
      <c r="AV221" s="14" t="s">
        <v>86</v>
      </c>
      <c r="AW221" s="14" t="s">
        <v>33</v>
      </c>
      <c r="AX221" s="14" t="s">
        <v>76</v>
      </c>
      <c r="AY221" s="253" t="s">
        <v>124</v>
      </c>
    </row>
    <row r="222" s="13" customFormat="1">
      <c r="A222" s="13"/>
      <c r="B222" s="232"/>
      <c r="C222" s="233"/>
      <c r="D222" s="234" t="s">
        <v>133</v>
      </c>
      <c r="E222" s="235" t="s">
        <v>1</v>
      </c>
      <c r="F222" s="236" t="s">
        <v>266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133</v>
      </c>
      <c r="AU222" s="242" t="s">
        <v>86</v>
      </c>
      <c r="AV222" s="13" t="s">
        <v>84</v>
      </c>
      <c r="AW222" s="13" t="s">
        <v>33</v>
      </c>
      <c r="AX222" s="13" t="s">
        <v>76</v>
      </c>
      <c r="AY222" s="242" t="s">
        <v>124</v>
      </c>
    </row>
    <row r="223" s="14" customFormat="1">
      <c r="A223" s="14"/>
      <c r="B223" s="243"/>
      <c r="C223" s="244"/>
      <c r="D223" s="234" t="s">
        <v>133</v>
      </c>
      <c r="E223" s="245" t="s">
        <v>1</v>
      </c>
      <c r="F223" s="246" t="s">
        <v>267</v>
      </c>
      <c r="G223" s="244"/>
      <c r="H223" s="247">
        <v>24.632000000000001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133</v>
      </c>
      <c r="AU223" s="253" t="s">
        <v>86</v>
      </c>
      <c r="AV223" s="14" t="s">
        <v>86</v>
      </c>
      <c r="AW223" s="14" t="s">
        <v>33</v>
      </c>
      <c r="AX223" s="14" t="s">
        <v>76</v>
      </c>
      <c r="AY223" s="253" t="s">
        <v>124</v>
      </c>
    </row>
    <row r="224" s="15" customFormat="1">
      <c r="A224" s="15"/>
      <c r="B224" s="254"/>
      <c r="C224" s="255"/>
      <c r="D224" s="234" t="s">
        <v>133</v>
      </c>
      <c r="E224" s="256" t="s">
        <v>1</v>
      </c>
      <c r="F224" s="257" t="s">
        <v>138</v>
      </c>
      <c r="G224" s="255"/>
      <c r="H224" s="258">
        <v>244.86600000000001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133</v>
      </c>
      <c r="AU224" s="264" t="s">
        <v>86</v>
      </c>
      <c r="AV224" s="15" t="s">
        <v>131</v>
      </c>
      <c r="AW224" s="15" t="s">
        <v>33</v>
      </c>
      <c r="AX224" s="15" t="s">
        <v>84</v>
      </c>
      <c r="AY224" s="264" t="s">
        <v>124</v>
      </c>
    </row>
    <row r="225" s="2" customFormat="1" ht="62.7" customHeight="1">
      <c r="A225" s="39"/>
      <c r="B225" s="40"/>
      <c r="C225" s="219" t="s">
        <v>268</v>
      </c>
      <c r="D225" s="219" t="s">
        <v>126</v>
      </c>
      <c r="E225" s="220" t="s">
        <v>269</v>
      </c>
      <c r="F225" s="221" t="s">
        <v>270</v>
      </c>
      <c r="G225" s="222" t="s">
        <v>201</v>
      </c>
      <c r="H225" s="223">
        <v>199.86600000000001</v>
      </c>
      <c r="I225" s="224"/>
      <c r="J225" s="225">
        <f>ROUND(I225*H225,2)</f>
        <v>0</v>
      </c>
      <c r="K225" s="221" t="s">
        <v>130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131</v>
      </c>
      <c r="AT225" s="230" t="s">
        <v>126</v>
      </c>
      <c r="AU225" s="230" t="s">
        <v>86</v>
      </c>
      <c r="AY225" s="18" t="s">
        <v>124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131</v>
      </c>
      <c r="BM225" s="230" t="s">
        <v>271</v>
      </c>
    </row>
    <row r="226" s="13" customFormat="1">
      <c r="A226" s="13"/>
      <c r="B226" s="232"/>
      <c r="C226" s="233"/>
      <c r="D226" s="234" t="s">
        <v>133</v>
      </c>
      <c r="E226" s="235" t="s">
        <v>1</v>
      </c>
      <c r="F226" s="236" t="s">
        <v>266</v>
      </c>
      <c r="G226" s="233"/>
      <c r="H226" s="235" t="s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133</v>
      </c>
      <c r="AU226" s="242" t="s">
        <v>86</v>
      </c>
      <c r="AV226" s="13" t="s">
        <v>84</v>
      </c>
      <c r="AW226" s="13" t="s">
        <v>33</v>
      </c>
      <c r="AX226" s="13" t="s">
        <v>76</v>
      </c>
      <c r="AY226" s="242" t="s">
        <v>124</v>
      </c>
    </row>
    <row r="227" s="14" customFormat="1">
      <c r="A227" s="14"/>
      <c r="B227" s="243"/>
      <c r="C227" s="244"/>
      <c r="D227" s="234" t="s">
        <v>133</v>
      </c>
      <c r="E227" s="245" t="s">
        <v>1</v>
      </c>
      <c r="F227" s="246" t="s">
        <v>267</v>
      </c>
      <c r="G227" s="244"/>
      <c r="H227" s="247">
        <v>24.632000000000001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133</v>
      </c>
      <c r="AU227" s="253" t="s">
        <v>86</v>
      </c>
      <c r="AV227" s="14" t="s">
        <v>86</v>
      </c>
      <c r="AW227" s="14" t="s">
        <v>33</v>
      </c>
      <c r="AX227" s="14" t="s">
        <v>76</v>
      </c>
      <c r="AY227" s="253" t="s">
        <v>124</v>
      </c>
    </row>
    <row r="228" s="14" customFormat="1">
      <c r="A228" s="14"/>
      <c r="B228" s="243"/>
      <c r="C228" s="244"/>
      <c r="D228" s="234" t="s">
        <v>133</v>
      </c>
      <c r="E228" s="245" t="s">
        <v>1</v>
      </c>
      <c r="F228" s="246" t="s">
        <v>272</v>
      </c>
      <c r="G228" s="244"/>
      <c r="H228" s="247">
        <v>175.23400000000001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133</v>
      </c>
      <c r="AU228" s="253" t="s">
        <v>86</v>
      </c>
      <c r="AV228" s="14" t="s">
        <v>86</v>
      </c>
      <c r="AW228" s="14" t="s">
        <v>33</v>
      </c>
      <c r="AX228" s="14" t="s">
        <v>76</v>
      </c>
      <c r="AY228" s="253" t="s">
        <v>124</v>
      </c>
    </row>
    <row r="229" s="15" customFormat="1">
      <c r="A229" s="15"/>
      <c r="B229" s="254"/>
      <c r="C229" s="255"/>
      <c r="D229" s="234" t="s">
        <v>133</v>
      </c>
      <c r="E229" s="256" t="s">
        <v>1</v>
      </c>
      <c r="F229" s="257" t="s">
        <v>138</v>
      </c>
      <c r="G229" s="255"/>
      <c r="H229" s="258">
        <v>199.86600000000001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133</v>
      </c>
      <c r="AU229" s="264" t="s">
        <v>86</v>
      </c>
      <c r="AV229" s="15" t="s">
        <v>131</v>
      </c>
      <c r="AW229" s="15" t="s">
        <v>33</v>
      </c>
      <c r="AX229" s="15" t="s">
        <v>84</v>
      </c>
      <c r="AY229" s="264" t="s">
        <v>124</v>
      </c>
    </row>
    <row r="230" s="2" customFormat="1" ht="66.75" customHeight="1">
      <c r="A230" s="39"/>
      <c r="B230" s="40"/>
      <c r="C230" s="219" t="s">
        <v>273</v>
      </c>
      <c r="D230" s="219" t="s">
        <v>126</v>
      </c>
      <c r="E230" s="220" t="s">
        <v>274</v>
      </c>
      <c r="F230" s="221" t="s">
        <v>275</v>
      </c>
      <c r="G230" s="222" t="s">
        <v>201</v>
      </c>
      <c r="H230" s="223">
        <v>799.46400000000006</v>
      </c>
      <c r="I230" s="224"/>
      <c r="J230" s="225">
        <f>ROUND(I230*H230,2)</f>
        <v>0</v>
      </c>
      <c r="K230" s="221" t="s">
        <v>130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131</v>
      </c>
      <c r="AT230" s="230" t="s">
        <v>126</v>
      </c>
      <c r="AU230" s="230" t="s">
        <v>86</v>
      </c>
      <c r="AY230" s="18" t="s">
        <v>124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131</v>
      </c>
      <c r="BM230" s="230" t="s">
        <v>276</v>
      </c>
    </row>
    <row r="231" s="14" customFormat="1">
      <c r="A231" s="14"/>
      <c r="B231" s="243"/>
      <c r="C231" s="244"/>
      <c r="D231" s="234" t="s">
        <v>133</v>
      </c>
      <c r="E231" s="244"/>
      <c r="F231" s="246" t="s">
        <v>277</v>
      </c>
      <c r="G231" s="244"/>
      <c r="H231" s="247">
        <v>799.46400000000006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133</v>
      </c>
      <c r="AU231" s="253" t="s">
        <v>86</v>
      </c>
      <c r="AV231" s="14" t="s">
        <v>86</v>
      </c>
      <c r="AW231" s="14" t="s">
        <v>4</v>
      </c>
      <c r="AX231" s="14" t="s">
        <v>84</v>
      </c>
      <c r="AY231" s="253" t="s">
        <v>124</v>
      </c>
    </row>
    <row r="232" s="2" customFormat="1" ht="44.25" customHeight="1">
      <c r="A232" s="39"/>
      <c r="B232" s="40"/>
      <c r="C232" s="219" t="s">
        <v>278</v>
      </c>
      <c r="D232" s="219" t="s">
        <v>126</v>
      </c>
      <c r="E232" s="220" t="s">
        <v>279</v>
      </c>
      <c r="F232" s="221" t="s">
        <v>280</v>
      </c>
      <c r="G232" s="222" t="s">
        <v>201</v>
      </c>
      <c r="H232" s="223">
        <v>197.73400000000001</v>
      </c>
      <c r="I232" s="224"/>
      <c r="J232" s="225">
        <f>ROUND(I232*H232,2)</f>
        <v>0</v>
      </c>
      <c r="K232" s="221" t="s">
        <v>130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131</v>
      </c>
      <c r="AT232" s="230" t="s">
        <v>126</v>
      </c>
      <c r="AU232" s="230" t="s">
        <v>86</v>
      </c>
      <c r="AY232" s="18" t="s">
        <v>124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131</v>
      </c>
      <c r="BM232" s="230" t="s">
        <v>281</v>
      </c>
    </row>
    <row r="233" s="14" customFormat="1">
      <c r="A233" s="14"/>
      <c r="B233" s="243"/>
      <c r="C233" s="244"/>
      <c r="D233" s="234" t="s">
        <v>133</v>
      </c>
      <c r="E233" s="245" t="s">
        <v>1</v>
      </c>
      <c r="F233" s="246" t="s">
        <v>282</v>
      </c>
      <c r="G233" s="244"/>
      <c r="H233" s="247">
        <v>22.5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133</v>
      </c>
      <c r="AU233" s="253" t="s">
        <v>86</v>
      </c>
      <c r="AV233" s="14" t="s">
        <v>86</v>
      </c>
      <c r="AW233" s="14" t="s">
        <v>33</v>
      </c>
      <c r="AX233" s="14" t="s">
        <v>76</v>
      </c>
      <c r="AY233" s="253" t="s">
        <v>124</v>
      </c>
    </row>
    <row r="234" s="14" customFormat="1">
      <c r="A234" s="14"/>
      <c r="B234" s="243"/>
      <c r="C234" s="244"/>
      <c r="D234" s="234" t="s">
        <v>133</v>
      </c>
      <c r="E234" s="245" t="s">
        <v>1</v>
      </c>
      <c r="F234" s="246" t="s">
        <v>265</v>
      </c>
      <c r="G234" s="244"/>
      <c r="H234" s="247">
        <v>175.23400000000001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133</v>
      </c>
      <c r="AU234" s="253" t="s">
        <v>86</v>
      </c>
      <c r="AV234" s="14" t="s">
        <v>86</v>
      </c>
      <c r="AW234" s="14" t="s">
        <v>33</v>
      </c>
      <c r="AX234" s="14" t="s">
        <v>76</v>
      </c>
      <c r="AY234" s="253" t="s">
        <v>124</v>
      </c>
    </row>
    <row r="235" s="15" customFormat="1">
      <c r="A235" s="15"/>
      <c r="B235" s="254"/>
      <c r="C235" s="255"/>
      <c r="D235" s="234" t="s">
        <v>133</v>
      </c>
      <c r="E235" s="256" t="s">
        <v>1</v>
      </c>
      <c r="F235" s="257" t="s">
        <v>138</v>
      </c>
      <c r="G235" s="255"/>
      <c r="H235" s="258">
        <v>197.73400000000001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133</v>
      </c>
      <c r="AU235" s="264" t="s">
        <v>86</v>
      </c>
      <c r="AV235" s="15" t="s">
        <v>131</v>
      </c>
      <c r="AW235" s="15" t="s">
        <v>33</v>
      </c>
      <c r="AX235" s="15" t="s">
        <v>84</v>
      </c>
      <c r="AY235" s="264" t="s">
        <v>124</v>
      </c>
    </row>
    <row r="236" s="2" customFormat="1" ht="37.8" customHeight="1">
      <c r="A236" s="39"/>
      <c r="B236" s="40"/>
      <c r="C236" s="219" t="s">
        <v>283</v>
      </c>
      <c r="D236" s="219" t="s">
        <v>126</v>
      </c>
      <c r="E236" s="220" t="s">
        <v>284</v>
      </c>
      <c r="F236" s="221" t="s">
        <v>285</v>
      </c>
      <c r="G236" s="222" t="s">
        <v>201</v>
      </c>
      <c r="H236" s="223">
        <v>199.86600000000001</v>
      </c>
      <c r="I236" s="224"/>
      <c r="J236" s="225">
        <f>ROUND(I236*H236,2)</f>
        <v>0</v>
      </c>
      <c r="K236" s="221" t="s">
        <v>130</v>
      </c>
      <c r="L236" s="45"/>
      <c r="M236" s="226" t="s">
        <v>1</v>
      </c>
      <c r="N236" s="227" t="s">
        <v>41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131</v>
      </c>
      <c r="AT236" s="230" t="s">
        <v>126</v>
      </c>
      <c r="AU236" s="230" t="s">
        <v>86</v>
      </c>
      <c r="AY236" s="18" t="s">
        <v>124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131</v>
      </c>
      <c r="BM236" s="230" t="s">
        <v>286</v>
      </c>
    </row>
    <row r="237" s="2" customFormat="1" ht="44.25" customHeight="1">
      <c r="A237" s="39"/>
      <c r="B237" s="40"/>
      <c r="C237" s="219" t="s">
        <v>287</v>
      </c>
      <c r="D237" s="219" t="s">
        <v>126</v>
      </c>
      <c r="E237" s="220" t="s">
        <v>288</v>
      </c>
      <c r="F237" s="221" t="s">
        <v>289</v>
      </c>
      <c r="G237" s="222" t="s">
        <v>290</v>
      </c>
      <c r="H237" s="223">
        <v>233.643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131</v>
      </c>
      <c r="AT237" s="230" t="s">
        <v>126</v>
      </c>
      <c r="AU237" s="230" t="s">
        <v>86</v>
      </c>
      <c r="AY237" s="18" t="s">
        <v>124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131</v>
      </c>
      <c r="BM237" s="230" t="s">
        <v>291</v>
      </c>
    </row>
    <row r="238" s="14" customFormat="1">
      <c r="A238" s="14"/>
      <c r="B238" s="243"/>
      <c r="C238" s="244"/>
      <c r="D238" s="234" t="s">
        <v>133</v>
      </c>
      <c r="E238" s="245" t="s">
        <v>1</v>
      </c>
      <c r="F238" s="246" t="s">
        <v>292</v>
      </c>
      <c r="G238" s="244"/>
      <c r="H238" s="247">
        <v>233.643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133</v>
      </c>
      <c r="AU238" s="253" t="s">
        <v>86</v>
      </c>
      <c r="AV238" s="14" t="s">
        <v>86</v>
      </c>
      <c r="AW238" s="14" t="s">
        <v>33</v>
      </c>
      <c r="AX238" s="14" t="s">
        <v>76</v>
      </c>
      <c r="AY238" s="253" t="s">
        <v>124</v>
      </c>
    </row>
    <row r="239" s="2" customFormat="1" ht="21.75" customHeight="1">
      <c r="A239" s="39"/>
      <c r="B239" s="40"/>
      <c r="C239" s="219" t="s">
        <v>293</v>
      </c>
      <c r="D239" s="219" t="s">
        <v>126</v>
      </c>
      <c r="E239" s="220" t="s">
        <v>294</v>
      </c>
      <c r="F239" s="221" t="s">
        <v>295</v>
      </c>
      <c r="G239" s="222" t="s">
        <v>290</v>
      </c>
      <c r="H239" s="223">
        <v>100.133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131</v>
      </c>
      <c r="AT239" s="230" t="s">
        <v>126</v>
      </c>
      <c r="AU239" s="230" t="s">
        <v>86</v>
      </c>
      <c r="AY239" s="18" t="s">
        <v>124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131</v>
      </c>
      <c r="BM239" s="230" t="s">
        <v>296</v>
      </c>
    </row>
    <row r="240" s="14" customFormat="1">
      <c r="A240" s="14"/>
      <c r="B240" s="243"/>
      <c r="C240" s="244"/>
      <c r="D240" s="234" t="s">
        <v>133</v>
      </c>
      <c r="E240" s="245" t="s">
        <v>1</v>
      </c>
      <c r="F240" s="246" t="s">
        <v>297</v>
      </c>
      <c r="G240" s="244"/>
      <c r="H240" s="247">
        <v>100.133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133</v>
      </c>
      <c r="AU240" s="253" t="s">
        <v>86</v>
      </c>
      <c r="AV240" s="14" t="s">
        <v>86</v>
      </c>
      <c r="AW240" s="14" t="s">
        <v>33</v>
      </c>
      <c r="AX240" s="14" t="s">
        <v>76</v>
      </c>
      <c r="AY240" s="253" t="s">
        <v>124</v>
      </c>
    </row>
    <row r="241" s="2" customFormat="1" ht="44.25" customHeight="1">
      <c r="A241" s="39"/>
      <c r="B241" s="40"/>
      <c r="C241" s="219" t="s">
        <v>298</v>
      </c>
      <c r="D241" s="219" t="s">
        <v>126</v>
      </c>
      <c r="E241" s="220" t="s">
        <v>299</v>
      </c>
      <c r="F241" s="221" t="s">
        <v>300</v>
      </c>
      <c r="G241" s="222" t="s">
        <v>201</v>
      </c>
      <c r="H241" s="223">
        <v>197.73400000000001</v>
      </c>
      <c r="I241" s="224"/>
      <c r="J241" s="225">
        <f>ROUND(I241*H241,2)</f>
        <v>0</v>
      </c>
      <c r="K241" s="221" t="s">
        <v>130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131</v>
      </c>
      <c r="AT241" s="230" t="s">
        <v>126</v>
      </c>
      <c r="AU241" s="230" t="s">
        <v>86</v>
      </c>
      <c r="AY241" s="18" t="s">
        <v>124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131</v>
      </c>
      <c r="BM241" s="230" t="s">
        <v>301</v>
      </c>
    </row>
    <row r="242" s="13" customFormat="1">
      <c r="A242" s="13"/>
      <c r="B242" s="232"/>
      <c r="C242" s="233"/>
      <c r="D242" s="234" t="s">
        <v>133</v>
      </c>
      <c r="E242" s="235" t="s">
        <v>1</v>
      </c>
      <c r="F242" s="236" t="s">
        <v>302</v>
      </c>
      <c r="G242" s="233"/>
      <c r="H242" s="235" t="s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133</v>
      </c>
      <c r="AU242" s="242" t="s">
        <v>86</v>
      </c>
      <c r="AV242" s="13" t="s">
        <v>84</v>
      </c>
      <c r="AW242" s="13" t="s">
        <v>33</v>
      </c>
      <c r="AX242" s="13" t="s">
        <v>76</v>
      </c>
      <c r="AY242" s="242" t="s">
        <v>124</v>
      </c>
    </row>
    <row r="243" s="13" customFormat="1">
      <c r="A243" s="13"/>
      <c r="B243" s="232"/>
      <c r="C243" s="233"/>
      <c r="D243" s="234" t="s">
        <v>133</v>
      </c>
      <c r="E243" s="235" t="s">
        <v>1</v>
      </c>
      <c r="F243" s="236" t="s">
        <v>212</v>
      </c>
      <c r="G243" s="233"/>
      <c r="H243" s="235" t="s">
        <v>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133</v>
      </c>
      <c r="AU243" s="242" t="s">
        <v>86</v>
      </c>
      <c r="AV243" s="13" t="s">
        <v>84</v>
      </c>
      <c r="AW243" s="13" t="s">
        <v>33</v>
      </c>
      <c r="AX243" s="13" t="s">
        <v>76</v>
      </c>
      <c r="AY243" s="242" t="s">
        <v>124</v>
      </c>
    </row>
    <row r="244" s="14" customFormat="1">
      <c r="A244" s="14"/>
      <c r="B244" s="243"/>
      <c r="C244" s="244"/>
      <c r="D244" s="234" t="s">
        <v>133</v>
      </c>
      <c r="E244" s="245" t="s">
        <v>1</v>
      </c>
      <c r="F244" s="246" t="s">
        <v>213</v>
      </c>
      <c r="G244" s="244"/>
      <c r="H244" s="247">
        <v>22.5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133</v>
      </c>
      <c r="AU244" s="253" t="s">
        <v>86</v>
      </c>
      <c r="AV244" s="14" t="s">
        <v>86</v>
      </c>
      <c r="AW244" s="14" t="s">
        <v>33</v>
      </c>
      <c r="AX244" s="14" t="s">
        <v>76</v>
      </c>
      <c r="AY244" s="253" t="s">
        <v>124</v>
      </c>
    </row>
    <row r="245" s="16" customFormat="1">
      <c r="A245" s="16"/>
      <c r="B245" s="265"/>
      <c r="C245" s="266"/>
      <c r="D245" s="234" t="s">
        <v>133</v>
      </c>
      <c r="E245" s="267" t="s">
        <v>1</v>
      </c>
      <c r="F245" s="268" t="s">
        <v>303</v>
      </c>
      <c r="G245" s="266"/>
      <c r="H245" s="269">
        <v>22.5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133</v>
      </c>
      <c r="AU245" s="275" t="s">
        <v>86</v>
      </c>
      <c r="AV245" s="16" t="s">
        <v>145</v>
      </c>
      <c r="AW245" s="16" t="s">
        <v>33</v>
      </c>
      <c r="AX245" s="16" t="s">
        <v>76</v>
      </c>
      <c r="AY245" s="275" t="s">
        <v>124</v>
      </c>
    </row>
    <row r="246" s="13" customFormat="1">
      <c r="A246" s="13"/>
      <c r="B246" s="232"/>
      <c r="C246" s="233"/>
      <c r="D246" s="234" t="s">
        <v>133</v>
      </c>
      <c r="E246" s="235" t="s">
        <v>1</v>
      </c>
      <c r="F246" s="236" t="s">
        <v>304</v>
      </c>
      <c r="G246" s="233"/>
      <c r="H246" s="235" t="s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133</v>
      </c>
      <c r="AU246" s="242" t="s">
        <v>86</v>
      </c>
      <c r="AV246" s="13" t="s">
        <v>84</v>
      </c>
      <c r="AW246" s="13" t="s">
        <v>33</v>
      </c>
      <c r="AX246" s="13" t="s">
        <v>76</v>
      </c>
      <c r="AY246" s="242" t="s">
        <v>124</v>
      </c>
    </row>
    <row r="247" s="13" customFormat="1">
      <c r="A247" s="13"/>
      <c r="B247" s="232"/>
      <c r="C247" s="233"/>
      <c r="D247" s="234" t="s">
        <v>133</v>
      </c>
      <c r="E247" s="235" t="s">
        <v>1</v>
      </c>
      <c r="F247" s="236" t="s">
        <v>134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133</v>
      </c>
      <c r="AU247" s="242" t="s">
        <v>86</v>
      </c>
      <c r="AV247" s="13" t="s">
        <v>84</v>
      </c>
      <c r="AW247" s="13" t="s">
        <v>33</v>
      </c>
      <c r="AX247" s="13" t="s">
        <v>76</v>
      </c>
      <c r="AY247" s="242" t="s">
        <v>124</v>
      </c>
    </row>
    <row r="248" s="14" customFormat="1">
      <c r="A248" s="14"/>
      <c r="B248" s="243"/>
      <c r="C248" s="244"/>
      <c r="D248" s="234" t="s">
        <v>133</v>
      </c>
      <c r="E248" s="245" t="s">
        <v>1</v>
      </c>
      <c r="F248" s="246" t="s">
        <v>305</v>
      </c>
      <c r="G248" s="244"/>
      <c r="H248" s="247">
        <v>11.039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133</v>
      </c>
      <c r="AU248" s="253" t="s">
        <v>86</v>
      </c>
      <c r="AV248" s="14" t="s">
        <v>86</v>
      </c>
      <c r="AW248" s="14" t="s">
        <v>33</v>
      </c>
      <c r="AX248" s="14" t="s">
        <v>76</v>
      </c>
      <c r="AY248" s="253" t="s">
        <v>124</v>
      </c>
    </row>
    <row r="249" s="14" customFormat="1">
      <c r="A249" s="14"/>
      <c r="B249" s="243"/>
      <c r="C249" s="244"/>
      <c r="D249" s="234" t="s">
        <v>133</v>
      </c>
      <c r="E249" s="245" t="s">
        <v>1</v>
      </c>
      <c r="F249" s="246" t="s">
        <v>306</v>
      </c>
      <c r="G249" s="244"/>
      <c r="H249" s="247">
        <v>20.183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133</v>
      </c>
      <c r="AU249" s="253" t="s">
        <v>86</v>
      </c>
      <c r="AV249" s="14" t="s">
        <v>86</v>
      </c>
      <c r="AW249" s="14" t="s">
        <v>33</v>
      </c>
      <c r="AX249" s="14" t="s">
        <v>76</v>
      </c>
      <c r="AY249" s="253" t="s">
        <v>124</v>
      </c>
    </row>
    <row r="250" s="14" customFormat="1">
      <c r="A250" s="14"/>
      <c r="B250" s="243"/>
      <c r="C250" s="244"/>
      <c r="D250" s="234" t="s">
        <v>133</v>
      </c>
      <c r="E250" s="245" t="s">
        <v>1</v>
      </c>
      <c r="F250" s="246" t="s">
        <v>307</v>
      </c>
      <c r="G250" s="244"/>
      <c r="H250" s="247">
        <v>33.878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133</v>
      </c>
      <c r="AU250" s="253" t="s">
        <v>86</v>
      </c>
      <c r="AV250" s="14" t="s">
        <v>86</v>
      </c>
      <c r="AW250" s="14" t="s">
        <v>33</v>
      </c>
      <c r="AX250" s="14" t="s">
        <v>76</v>
      </c>
      <c r="AY250" s="253" t="s">
        <v>124</v>
      </c>
    </row>
    <row r="251" s="13" customFormat="1">
      <c r="A251" s="13"/>
      <c r="B251" s="232"/>
      <c r="C251" s="233"/>
      <c r="D251" s="234" t="s">
        <v>133</v>
      </c>
      <c r="E251" s="235" t="s">
        <v>1</v>
      </c>
      <c r="F251" s="236" t="s">
        <v>143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133</v>
      </c>
      <c r="AU251" s="242" t="s">
        <v>86</v>
      </c>
      <c r="AV251" s="13" t="s">
        <v>84</v>
      </c>
      <c r="AW251" s="13" t="s">
        <v>33</v>
      </c>
      <c r="AX251" s="13" t="s">
        <v>76</v>
      </c>
      <c r="AY251" s="242" t="s">
        <v>124</v>
      </c>
    </row>
    <row r="252" s="14" customFormat="1">
      <c r="A252" s="14"/>
      <c r="B252" s="243"/>
      <c r="C252" s="244"/>
      <c r="D252" s="234" t="s">
        <v>133</v>
      </c>
      <c r="E252" s="245" t="s">
        <v>1</v>
      </c>
      <c r="F252" s="246" t="s">
        <v>206</v>
      </c>
      <c r="G252" s="244"/>
      <c r="H252" s="247">
        <v>18.975000000000001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133</v>
      </c>
      <c r="AU252" s="253" t="s">
        <v>86</v>
      </c>
      <c r="AV252" s="14" t="s">
        <v>86</v>
      </c>
      <c r="AW252" s="14" t="s">
        <v>33</v>
      </c>
      <c r="AX252" s="14" t="s">
        <v>76</v>
      </c>
      <c r="AY252" s="253" t="s">
        <v>124</v>
      </c>
    </row>
    <row r="253" s="13" customFormat="1">
      <c r="A253" s="13"/>
      <c r="B253" s="232"/>
      <c r="C253" s="233"/>
      <c r="D253" s="234" t="s">
        <v>133</v>
      </c>
      <c r="E253" s="235" t="s">
        <v>1</v>
      </c>
      <c r="F253" s="236" t="s">
        <v>207</v>
      </c>
      <c r="G253" s="233"/>
      <c r="H253" s="235" t="s">
        <v>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133</v>
      </c>
      <c r="AU253" s="242" t="s">
        <v>86</v>
      </c>
      <c r="AV253" s="13" t="s">
        <v>84</v>
      </c>
      <c r="AW253" s="13" t="s">
        <v>33</v>
      </c>
      <c r="AX253" s="13" t="s">
        <v>76</v>
      </c>
      <c r="AY253" s="242" t="s">
        <v>124</v>
      </c>
    </row>
    <row r="254" s="14" customFormat="1">
      <c r="A254" s="14"/>
      <c r="B254" s="243"/>
      <c r="C254" s="244"/>
      <c r="D254" s="234" t="s">
        <v>133</v>
      </c>
      <c r="E254" s="245" t="s">
        <v>1</v>
      </c>
      <c r="F254" s="246" t="s">
        <v>208</v>
      </c>
      <c r="G254" s="244"/>
      <c r="H254" s="247">
        <v>28.975999999999999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133</v>
      </c>
      <c r="AU254" s="253" t="s">
        <v>86</v>
      </c>
      <c r="AV254" s="14" t="s">
        <v>86</v>
      </c>
      <c r="AW254" s="14" t="s">
        <v>33</v>
      </c>
      <c r="AX254" s="14" t="s">
        <v>76</v>
      </c>
      <c r="AY254" s="253" t="s">
        <v>124</v>
      </c>
    </row>
    <row r="255" s="13" customFormat="1">
      <c r="A255" s="13"/>
      <c r="B255" s="232"/>
      <c r="C255" s="233"/>
      <c r="D255" s="234" t="s">
        <v>133</v>
      </c>
      <c r="E255" s="235" t="s">
        <v>1</v>
      </c>
      <c r="F255" s="236" t="s">
        <v>218</v>
      </c>
      <c r="G255" s="233"/>
      <c r="H255" s="235" t="s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133</v>
      </c>
      <c r="AU255" s="242" t="s">
        <v>86</v>
      </c>
      <c r="AV255" s="13" t="s">
        <v>84</v>
      </c>
      <c r="AW255" s="13" t="s">
        <v>33</v>
      </c>
      <c r="AX255" s="13" t="s">
        <v>76</v>
      </c>
      <c r="AY255" s="242" t="s">
        <v>124</v>
      </c>
    </row>
    <row r="256" s="13" customFormat="1">
      <c r="A256" s="13"/>
      <c r="B256" s="232"/>
      <c r="C256" s="233"/>
      <c r="D256" s="234" t="s">
        <v>133</v>
      </c>
      <c r="E256" s="235" t="s">
        <v>1</v>
      </c>
      <c r="F256" s="236" t="s">
        <v>134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133</v>
      </c>
      <c r="AU256" s="242" t="s">
        <v>86</v>
      </c>
      <c r="AV256" s="13" t="s">
        <v>84</v>
      </c>
      <c r="AW256" s="13" t="s">
        <v>33</v>
      </c>
      <c r="AX256" s="13" t="s">
        <v>76</v>
      </c>
      <c r="AY256" s="242" t="s">
        <v>124</v>
      </c>
    </row>
    <row r="257" s="14" customFormat="1">
      <c r="A257" s="14"/>
      <c r="B257" s="243"/>
      <c r="C257" s="244"/>
      <c r="D257" s="234" t="s">
        <v>133</v>
      </c>
      <c r="E257" s="245" t="s">
        <v>1</v>
      </c>
      <c r="F257" s="246" t="s">
        <v>308</v>
      </c>
      <c r="G257" s="244"/>
      <c r="H257" s="247">
        <v>86.799999999999997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133</v>
      </c>
      <c r="AU257" s="253" t="s">
        <v>86</v>
      </c>
      <c r="AV257" s="14" t="s">
        <v>86</v>
      </c>
      <c r="AW257" s="14" t="s">
        <v>33</v>
      </c>
      <c r="AX257" s="14" t="s">
        <v>76</v>
      </c>
      <c r="AY257" s="253" t="s">
        <v>124</v>
      </c>
    </row>
    <row r="258" s="13" customFormat="1">
      <c r="A258" s="13"/>
      <c r="B258" s="232"/>
      <c r="C258" s="233"/>
      <c r="D258" s="234" t="s">
        <v>133</v>
      </c>
      <c r="E258" s="235" t="s">
        <v>1</v>
      </c>
      <c r="F258" s="236" t="s">
        <v>143</v>
      </c>
      <c r="G258" s="233"/>
      <c r="H258" s="235" t="s">
        <v>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133</v>
      </c>
      <c r="AU258" s="242" t="s">
        <v>86</v>
      </c>
      <c r="AV258" s="13" t="s">
        <v>84</v>
      </c>
      <c r="AW258" s="13" t="s">
        <v>33</v>
      </c>
      <c r="AX258" s="13" t="s">
        <v>76</v>
      </c>
      <c r="AY258" s="242" t="s">
        <v>124</v>
      </c>
    </row>
    <row r="259" s="14" customFormat="1">
      <c r="A259" s="14"/>
      <c r="B259" s="243"/>
      <c r="C259" s="244"/>
      <c r="D259" s="234" t="s">
        <v>133</v>
      </c>
      <c r="E259" s="245" t="s">
        <v>1</v>
      </c>
      <c r="F259" s="246" t="s">
        <v>220</v>
      </c>
      <c r="G259" s="244"/>
      <c r="H259" s="247">
        <v>34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133</v>
      </c>
      <c r="AU259" s="253" t="s">
        <v>86</v>
      </c>
      <c r="AV259" s="14" t="s">
        <v>86</v>
      </c>
      <c r="AW259" s="14" t="s">
        <v>33</v>
      </c>
      <c r="AX259" s="14" t="s">
        <v>76</v>
      </c>
      <c r="AY259" s="253" t="s">
        <v>124</v>
      </c>
    </row>
    <row r="260" s="13" customFormat="1">
      <c r="A260" s="13"/>
      <c r="B260" s="232"/>
      <c r="C260" s="233"/>
      <c r="D260" s="234" t="s">
        <v>133</v>
      </c>
      <c r="E260" s="235" t="s">
        <v>1</v>
      </c>
      <c r="F260" s="236" t="s">
        <v>157</v>
      </c>
      <c r="G260" s="233"/>
      <c r="H260" s="235" t="s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133</v>
      </c>
      <c r="AU260" s="242" t="s">
        <v>86</v>
      </c>
      <c r="AV260" s="13" t="s">
        <v>84</v>
      </c>
      <c r="AW260" s="13" t="s">
        <v>33</v>
      </c>
      <c r="AX260" s="13" t="s">
        <v>76</v>
      </c>
      <c r="AY260" s="242" t="s">
        <v>124</v>
      </c>
    </row>
    <row r="261" s="14" customFormat="1">
      <c r="A261" s="14"/>
      <c r="B261" s="243"/>
      <c r="C261" s="244"/>
      <c r="D261" s="234" t="s">
        <v>133</v>
      </c>
      <c r="E261" s="245" t="s">
        <v>1</v>
      </c>
      <c r="F261" s="246" t="s">
        <v>221</v>
      </c>
      <c r="G261" s="244"/>
      <c r="H261" s="247">
        <v>6.2000000000000002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133</v>
      </c>
      <c r="AU261" s="253" t="s">
        <v>86</v>
      </c>
      <c r="AV261" s="14" t="s">
        <v>86</v>
      </c>
      <c r="AW261" s="14" t="s">
        <v>33</v>
      </c>
      <c r="AX261" s="14" t="s">
        <v>76</v>
      </c>
      <c r="AY261" s="253" t="s">
        <v>124</v>
      </c>
    </row>
    <row r="262" s="13" customFormat="1">
      <c r="A262" s="13"/>
      <c r="B262" s="232"/>
      <c r="C262" s="233"/>
      <c r="D262" s="234" t="s">
        <v>133</v>
      </c>
      <c r="E262" s="235" t="s">
        <v>1</v>
      </c>
      <c r="F262" s="236" t="s">
        <v>207</v>
      </c>
      <c r="G262" s="233"/>
      <c r="H262" s="235" t="s">
        <v>1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133</v>
      </c>
      <c r="AU262" s="242" t="s">
        <v>86</v>
      </c>
      <c r="AV262" s="13" t="s">
        <v>84</v>
      </c>
      <c r="AW262" s="13" t="s">
        <v>33</v>
      </c>
      <c r="AX262" s="13" t="s">
        <v>76</v>
      </c>
      <c r="AY262" s="242" t="s">
        <v>124</v>
      </c>
    </row>
    <row r="263" s="14" customFormat="1">
      <c r="A263" s="14"/>
      <c r="B263" s="243"/>
      <c r="C263" s="244"/>
      <c r="D263" s="234" t="s">
        <v>133</v>
      </c>
      <c r="E263" s="245" t="s">
        <v>1</v>
      </c>
      <c r="F263" s="246" t="s">
        <v>222</v>
      </c>
      <c r="G263" s="244"/>
      <c r="H263" s="247">
        <v>7.5999999999999996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133</v>
      </c>
      <c r="AU263" s="253" t="s">
        <v>86</v>
      </c>
      <c r="AV263" s="14" t="s">
        <v>86</v>
      </c>
      <c r="AW263" s="14" t="s">
        <v>33</v>
      </c>
      <c r="AX263" s="14" t="s">
        <v>76</v>
      </c>
      <c r="AY263" s="253" t="s">
        <v>124</v>
      </c>
    </row>
    <row r="264" s="16" customFormat="1">
      <c r="A264" s="16"/>
      <c r="B264" s="265"/>
      <c r="C264" s="266"/>
      <c r="D264" s="234" t="s">
        <v>133</v>
      </c>
      <c r="E264" s="267" t="s">
        <v>1</v>
      </c>
      <c r="F264" s="268" t="s">
        <v>303</v>
      </c>
      <c r="G264" s="266"/>
      <c r="H264" s="269">
        <v>247.65100000000001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5" t="s">
        <v>133</v>
      </c>
      <c r="AU264" s="275" t="s">
        <v>86</v>
      </c>
      <c r="AV264" s="16" t="s">
        <v>145</v>
      </c>
      <c r="AW264" s="16" t="s">
        <v>33</v>
      </c>
      <c r="AX264" s="16" t="s">
        <v>76</v>
      </c>
      <c r="AY264" s="275" t="s">
        <v>124</v>
      </c>
    </row>
    <row r="265" s="13" customFormat="1">
      <c r="A265" s="13"/>
      <c r="B265" s="232"/>
      <c r="C265" s="233"/>
      <c r="D265" s="234" t="s">
        <v>133</v>
      </c>
      <c r="E265" s="235" t="s">
        <v>1</v>
      </c>
      <c r="F265" s="236" t="s">
        <v>309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133</v>
      </c>
      <c r="AU265" s="242" t="s">
        <v>86</v>
      </c>
      <c r="AV265" s="13" t="s">
        <v>84</v>
      </c>
      <c r="AW265" s="13" t="s">
        <v>33</v>
      </c>
      <c r="AX265" s="13" t="s">
        <v>76</v>
      </c>
      <c r="AY265" s="242" t="s">
        <v>124</v>
      </c>
    </row>
    <row r="266" s="13" customFormat="1">
      <c r="A266" s="13"/>
      <c r="B266" s="232"/>
      <c r="C266" s="233"/>
      <c r="D266" s="234" t="s">
        <v>133</v>
      </c>
      <c r="E266" s="235" t="s">
        <v>1</v>
      </c>
      <c r="F266" s="236" t="s">
        <v>310</v>
      </c>
      <c r="G266" s="233"/>
      <c r="H266" s="235" t="s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133</v>
      </c>
      <c r="AU266" s="242" t="s">
        <v>86</v>
      </c>
      <c r="AV266" s="13" t="s">
        <v>84</v>
      </c>
      <c r="AW266" s="13" t="s">
        <v>33</v>
      </c>
      <c r="AX266" s="13" t="s">
        <v>76</v>
      </c>
      <c r="AY266" s="242" t="s">
        <v>124</v>
      </c>
    </row>
    <row r="267" s="14" customFormat="1">
      <c r="A267" s="14"/>
      <c r="B267" s="243"/>
      <c r="C267" s="244"/>
      <c r="D267" s="234" t="s">
        <v>133</v>
      </c>
      <c r="E267" s="245" t="s">
        <v>1</v>
      </c>
      <c r="F267" s="246" t="s">
        <v>311</v>
      </c>
      <c r="G267" s="244"/>
      <c r="H267" s="247">
        <v>-60.466999999999999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133</v>
      </c>
      <c r="AU267" s="253" t="s">
        <v>86</v>
      </c>
      <c r="AV267" s="14" t="s">
        <v>86</v>
      </c>
      <c r="AW267" s="14" t="s">
        <v>33</v>
      </c>
      <c r="AX267" s="14" t="s">
        <v>76</v>
      </c>
      <c r="AY267" s="253" t="s">
        <v>124</v>
      </c>
    </row>
    <row r="268" s="13" customFormat="1">
      <c r="A268" s="13"/>
      <c r="B268" s="232"/>
      <c r="C268" s="233"/>
      <c r="D268" s="234" t="s">
        <v>133</v>
      </c>
      <c r="E268" s="235" t="s">
        <v>1</v>
      </c>
      <c r="F268" s="236" t="s">
        <v>312</v>
      </c>
      <c r="G268" s="233"/>
      <c r="H268" s="235" t="s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133</v>
      </c>
      <c r="AU268" s="242" t="s">
        <v>86</v>
      </c>
      <c r="AV268" s="13" t="s">
        <v>84</v>
      </c>
      <c r="AW268" s="13" t="s">
        <v>33</v>
      </c>
      <c r="AX268" s="13" t="s">
        <v>76</v>
      </c>
      <c r="AY268" s="242" t="s">
        <v>124</v>
      </c>
    </row>
    <row r="269" s="14" customFormat="1">
      <c r="A269" s="14"/>
      <c r="B269" s="243"/>
      <c r="C269" s="244"/>
      <c r="D269" s="234" t="s">
        <v>133</v>
      </c>
      <c r="E269" s="245" t="s">
        <v>1</v>
      </c>
      <c r="F269" s="246" t="s">
        <v>313</v>
      </c>
      <c r="G269" s="244"/>
      <c r="H269" s="247">
        <v>-11.949999999999999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133</v>
      </c>
      <c r="AU269" s="253" t="s">
        <v>86</v>
      </c>
      <c r="AV269" s="14" t="s">
        <v>86</v>
      </c>
      <c r="AW269" s="14" t="s">
        <v>33</v>
      </c>
      <c r="AX269" s="14" t="s">
        <v>76</v>
      </c>
      <c r="AY269" s="253" t="s">
        <v>124</v>
      </c>
    </row>
    <row r="270" s="16" customFormat="1">
      <c r="A270" s="16"/>
      <c r="B270" s="265"/>
      <c r="C270" s="266"/>
      <c r="D270" s="234" t="s">
        <v>133</v>
      </c>
      <c r="E270" s="267" t="s">
        <v>1</v>
      </c>
      <c r="F270" s="268" t="s">
        <v>303</v>
      </c>
      <c r="G270" s="266"/>
      <c r="H270" s="269">
        <v>-72.417000000000002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75" t="s">
        <v>133</v>
      </c>
      <c r="AU270" s="275" t="s">
        <v>86</v>
      </c>
      <c r="AV270" s="16" t="s">
        <v>145</v>
      </c>
      <c r="AW270" s="16" t="s">
        <v>33</v>
      </c>
      <c r="AX270" s="16" t="s">
        <v>76</v>
      </c>
      <c r="AY270" s="275" t="s">
        <v>124</v>
      </c>
    </row>
    <row r="271" s="15" customFormat="1">
      <c r="A271" s="15"/>
      <c r="B271" s="254"/>
      <c r="C271" s="255"/>
      <c r="D271" s="234" t="s">
        <v>133</v>
      </c>
      <c r="E271" s="256" t="s">
        <v>1</v>
      </c>
      <c r="F271" s="257" t="s">
        <v>138</v>
      </c>
      <c r="G271" s="255"/>
      <c r="H271" s="258">
        <v>197.73400000000001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133</v>
      </c>
      <c r="AU271" s="264" t="s">
        <v>86</v>
      </c>
      <c r="AV271" s="15" t="s">
        <v>131</v>
      </c>
      <c r="AW271" s="15" t="s">
        <v>33</v>
      </c>
      <c r="AX271" s="15" t="s">
        <v>84</v>
      </c>
      <c r="AY271" s="264" t="s">
        <v>124</v>
      </c>
    </row>
    <row r="272" s="2" customFormat="1" ht="16.5" customHeight="1">
      <c r="A272" s="39"/>
      <c r="B272" s="40"/>
      <c r="C272" s="276" t="s">
        <v>314</v>
      </c>
      <c r="D272" s="276" t="s">
        <v>315</v>
      </c>
      <c r="E272" s="277" t="s">
        <v>316</v>
      </c>
      <c r="F272" s="278" t="s">
        <v>317</v>
      </c>
      <c r="G272" s="279" t="s">
        <v>290</v>
      </c>
      <c r="H272" s="280">
        <v>314.06200000000001</v>
      </c>
      <c r="I272" s="281"/>
      <c r="J272" s="282">
        <f>ROUND(I272*H272,2)</f>
        <v>0</v>
      </c>
      <c r="K272" s="278" t="s">
        <v>1</v>
      </c>
      <c r="L272" s="283"/>
      <c r="M272" s="284" t="s">
        <v>1</v>
      </c>
      <c r="N272" s="285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168</v>
      </c>
      <c r="AT272" s="230" t="s">
        <v>315</v>
      </c>
      <c r="AU272" s="230" t="s">
        <v>86</v>
      </c>
      <c r="AY272" s="18" t="s">
        <v>124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131</v>
      </c>
      <c r="BM272" s="230" t="s">
        <v>318</v>
      </c>
    </row>
    <row r="273" s="14" customFormat="1">
      <c r="A273" s="14"/>
      <c r="B273" s="243"/>
      <c r="C273" s="244"/>
      <c r="D273" s="234" t="s">
        <v>133</v>
      </c>
      <c r="E273" s="245" t="s">
        <v>1</v>
      </c>
      <c r="F273" s="246" t="s">
        <v>319</v>
      </c>
      <c r="G273" s="244"/>
      <c r="H273" s="247">
        <v>314.06200000000001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133</v>
      </c>
      <c r="AU273" s="253" t="s">
        <v>86</v>
      </c>
      <c r="AV273" s="14" t="s">
        <v>86</v>
      </c>
      <c r="AW273" s="14" t="s">
        <v>33</v>
      </c>
      <c r="AX273" s="14" t="s">
        <v>76</v>
      </c>
      <c r="AY273" s="253" t="s">
        <v>124</v>
      </c>
    </row>
    <row r="274" s="2" customFormat="1" ht="37.8" customHeight="1">
      <c r="A274" s="39"/>
      <c r="B274" s="40"/>
      <c r="C274" s="219" t="s">
        <v>320</v>
      </c>
      <c r="D274" s="219" t="s">
        <v>126</v>
      </c>
      <c r="E274" s="220" t="s">
        <v>321</v>
      </c>
      <c r="F274" s="221" t="s">
        <v>322</v>
      </c>
      <c r="G274" s="222" t="s">
        <v>129</v>
      </c>
      <c r="H274" s="223">
        <v>23.062999999999999</v>
      </c>
      <c r="I274" s="224"/>
      <c r="J274" s="225">
        <f>ROUND(I274*H274,2)</f>
        <v>0</v>
      </c>
      <c r="K274" s="221" t="s">
        <v>130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131</v>
      </c>
      <c r="AT274" s="230" t="s">
        <v>126</v>
      </c>
      <c r="AU274" s="230" t="s">
        <v>86</v>
      </c>
      <c r="AY274" s="18" t="s">
        <v>124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131</v>
      </c>
      <c r="BM274" s="230" t="s">
        <v>323</v>
      </c>
    </row>
    <row r="275" s="2" customFormat="1" ht="37.8" customHeight="1">
      <c r="A275" s="39"/>
      <c r="B275" s="40"/>
      <c r="C275" s="219" t="s">
        <v>324</v>
      </c>
      <c r="D275" s="219" t="s">
        <v>126</v>
      </c>
      <c r="E275" s="220" t="s">
        <v>325</v>
      </c>
      <c r="F275" s="221" t="s">
        <v>326</v>
      </c>
      <c r="G275" s="222" t="s">
        <v>129</v>
      </c>
      <c r="H275" s="223">
        <v>23.062999999999999</v>
      </c>
      <c r="I275" s="224"/>
      <c r="J275" s="225">
        <f>ROUND(I275*H275,2)</f>
        <v>0</v>
      </c>
      <c r="K275" s="221" t="s">
        <v>130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131</v>
      </c>
      <c r="AT275" s="230" t="s">
        <v>126</v>
      </c>
      <c r="AU275" s="230" t="s">
        <v>86</v>
      </c>
      <c r="AY275" s="18" t="s">
        <v>124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131</v>
      </c>
      <c r="BM275" s="230" t="s">
        <v>327</v>
      </c>
    </row>
    <row r="276" s="2" customFormat="1" ht="16.5" customHeight="1">
      <c r="A276" s="39"/>
      <c r="B276" s="40"/>
      <c r="C276" s="276" t="s">
        <v>328</v>
      </c>
      <c r="D276" s="276" t="s">
        <v>315</v>
      </c>
      <c r="E276" s="277" t="s">
        <v>329</v>
      </c>
      <c r="F276" s="278" t="s">
        <v>330</v>
      </c>
      <c r="G276" s="279" t="s">
        <v>331</v>
      </c>
      <c r="H276" s="280">
        <v>0.72599999999999998</v>
      </c>
      <c r="I276" s="281"/>
      <c r="J276" s="282">
        <f>ROUND(I276*H276,2)</f>
        <v>0</v>
      </c>
      <c r="K276" s="278" t="s">
        <v>130</v>
      </c>
      <c r="L276" s="283"/>
      <c r="M276" s="284" t="s">
        <v>1</v>
      </c>
      <c r="N276" s="285" t="s">
        <v>41</v>
      </c>
      <c r="O276" s="92"/>
      <c r="P276" s="228">
        <f>O276*H276</f>
        <v>0</v>
      </c>
      <c r="Q276" s="228">
        <v>0.001</v>
      </c>
      <c r="R276" s="228">
        <f>Q276*H276</f>
        <v>0.00072599999999999997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168</v>
      </c>
      <c r="AT276" s="230" t="s">
        <v>315</v>
      </c>
      <c r="AU276" s="230" t="s">
        <v>86</v>
      </c>
      <c r="AY276" s="18" t="s">
        <v>124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131</v>
      </c>
      <c r="BM276" s="230" t="s">
        <v>332</v>
      </c>
    </row>
    <row r="277" s="14" customFormat="1">
      <c r="A277" s="14"/>
      <c r="B277" s="243"/>
      <c r="C277" s="244"/>
      <c r="D277" s="234" t="s">
        <v>133</v>
      </c>
      <c r="E277" s="245" t="s">
        <v>1</v>
      </c>
      <c r="F277" s="246" t="s">
        <v>333</v>
      </c>
      <c r="G277" s="244"/>
      <c r="H277" s="247">
        <v>0.72599999999999998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133</v>
      </c>
      <c r="AU277" s="253" t="s">
        <v>86</v>
      </c>
      <c r="AV277" s="14" t="s">
        <v>86</v>
      </c>
      <c r="AW277" s="14" t="s">
        <v>33</v>
      </c>
      <c r="AX277" s="14" t="s">
        <v>84</v>
      </c>
      <c r="AY277" s="253" t="s">
        <v>124</v>
      </c>
    </row>
    <row r="278" s="2" customFormat="1" ht="66.75" customHeight="1">
      <c r="A278" s="39"/>
      <c r="B278" s="40"/>
      <c r="C278" s="219" t="s">
        <v>334</v>
      </c>
      <c r="D278" s="219" t="s">
        <v>126</v>
      </c>
      <c r="E278" s="220" t="s">
        <v>335</v>
      </c>
      <c r="F278" s="221" t="s">
        <v>336</v>
      </c>
      <c r="G278" s="222" t="s">
        <v>201</v>
      </c>
      <c r="H278" s="223">
        <v>60.466999999999999</v>
      </c>
      <c r="I278" s="224"/>
      <c r="J278" s="225">
        <f>ROUND(I278*H278,2)</f>
        <v>0</v>
      </c>
      <c r="K278" s="221" t="s">
        <v>130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131</v>
      </c>
      <c r="AT278" s="230" t="s">
        <v>126</v>
      </c>
      <c r="AU278" s="230" t="s">
        <v>86</v>
      </c>
      <c r="AY278" s="18" t="s">
        <v>124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131</v>
      </c>
      <c r="BM278" s="230" t="s">
        <v>337</v>
      </c>
    </row>
    <row r="279" s="13" customFormat="1">
      <c r="A279" s="13"/>
      <c r="B279" s="232"/>
      <c r="C279" s="233"/>
      <c r="D279" s="234" t="s">
        <v>133</v>
      </c>
      <c r="E279" s="235" t="s">
        <v>1</v>
      </c>
      <c r="F279" s="236" t="s">
        <v>338</v>
      </c>
      <c r="G279" s="233"/>
      <c r="H279" s="235" t="s">
        <v>1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133</v>
      </c>
      <c r="AU279" s="242" t="s">
        <v>86</v>
      </c>
      <c r="AV279" s="13" t="s">
        <v>84</v>
      </c>
      <c r="AW279" s="13" t="s">
        <v>33</v>
      </c>
      <c r="AX279" s="13" t="s">
        <v>76</v>
      </c>
      <c r="AY279" s="242" t="s">
        <v>124</v>
      </c>
    </row>
    <row r="280" s="14" customFormat="1">
      <c r="A280" s="14"/>
      <c r="B280" s="243"/>
      <c r="C280" s="244"/>
      <c r="D280" s="234" t="s">
        <v>133</v>
      </c>
      <c r="E280" s="245" t="s">
        <v>1</v>
      </c>
      <c r="F280" s="246" t="s">
        <v>339</v>
      </c>
      <c r="G280" s="244"/>
      <c r="H280" s="247">
        <v>21.251999999999999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133</v>
      </c>
      <c r="AU280" s="253" t="s">
        <v>86</v>
      </c>
      <c r="AV280" s="14" t="s">
        <v>86</v>
      </c>
      <c r="AW280" s="14" t="s">
        <v>33</v>
      </c>
      <c r="AX280" s="14" t="s">
        <v>76</v>
      </c>
      <c r="AY280" s="253" t="s">
        <v>124</v>
      </c>
    </row>
    <row r="281" s="14" customFormat="1">
      <c r="A281" s="14"/>
      <c r="B281" s="243"/>
      <c r="C281" s="244"/>
      <c r="D281" s="234" t="s">
        <v>133</v>
      </c>
      <c r="E281" s="245" t="s">
        <v>1</v>
      </c>
      <c r="F281" s="246" t="s">
        <v>340</v>
      </c>
      <c r="G281" s="244"/>
      <c r="H281" s="247">
        <v>39.215000000000003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133</v>
      </c>
      <c r="AU281" s="253" t="s">
        <v>86</v>
      </c>
      <c r="AV281" s="14" t="s">
        <v>86</v>
      </c>
      <c r="AW281" s="14" t="s">
        <v>33</v>
      </c>
      <c r="AX281" s="14" t="s">
        <v>76</v>
      </c>
      <c r="AY281" s="253" t="s">
        <v>124</v>
      </c>
    </row>
    <row r="282" s="15" customFormat="1">
      <c r="A282" s="15"/>
      <c r="B282" s="254"/>
      <c r="C282" s="255"/>
      <c r="D282" s="234" t="s">
        <v>133</v>
      </c>
      <c r="E282" s="256" t="s">
        <v>1</v>
      </c>
      <c r="F282" s="257" t="s">
        <v>138</v>
      </c>
      <c r="G282" s="255"/>
      <c r="H282" s="258">
        <v>60.466999999999999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133</v>
      </c>
      <c r="AU282" s="264" t="s">
        <v>86</v>
      </c>
      <c r="AV282" s="15" t="s">
        <v>131</v>
      </c>
      <c r="AW282" s="15" t="s">
        <v>33</v>
      </c>
      <c r="AX282" s="15" t="s">
        <v>84</v>
      </c>
      <c r="AY282" s="264" t="s">
        <v>124</v>
      </c>
    </row>
    <row r="283" s="2" customFormat="1" ht="16.5" customHeight="1">
      <c r="A283" s="39"/>
      <c r="B283" s="40"/>
      <c r="C283" s="276" t="s">
        <v>341</v>
      </c>
      <c r="D283" s="276" t="s">
        <v>315</v>
      </c>
      <c r="E283" s="277" t="s">
        <v>342</v>
      </c>
      <c r="F283" s="278" t="s">
        <v>343</v>
      </c>
      <c r="G283" s="279" t="s">
        <v>290</v>
      </c>
      <c r="H283" s="280">
        <v>116.127</v>
      </c>
      <c r="I283" s="281"/>
      <c r="J283" s="282">
        <f>ROUND(I283*H283,2)</f>
        <v>0</v>
      </c>
      <c r="K283" s="278" t="s">
        <v>130</v>
      </c>
      <c r="L283" s="283"/>
      <c r="M283" s="284" t="s">
        <v>1</v>
      </c>
      <c r="N283" s="285" t="s">
        <v>41</v>
      </c>
      <c r="O283" s="92"/>
      <c r="P283" s="228">
        <f>O283*H283</f>
        <v>0</v>
      </c>
      <c r="Q283" s="228">
        <v>1</v>
      </c>
      <c r="R283" s="228">
        <f>Q283*H283</f>
        <v>116.127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168</v>
      </c>
      <c r="AT283" s="230" t="s">
        <v>315</v>
      </c>
      <c r="AU283" s="230" t="s">
        <v>86</v>
      </c>
      <c r="AY283" s="18" t="s">
        <v>124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131</v>
      </c>
      <c r="BM283" s="230" t="s">
        <v>344</v>
      </c>
    </row>
    <row r="284" s="14" customFormat="1">
      <c r="A284" s="14"/>
      <c r="B284" s="243"/>
      <c r="C284" s="244"/>
      <c r="D284" s="234" t="s">
        <v>133</v>
      </c>
      <c r="E284" s="245" t="s">
        <v>1</v>
      </c>
      <c r="F284" s="246" t="s">
        <v>345</v>
      </c>
      <c r="G284" s="244"/>
      <c r="H284" s="247">
        <v>116.127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133</v>
      </c>
      <c r="AU284" s="253" t="s">
        <v>86</v>
      </c>
      <c r="AV284" s="14" t="s">
        <v>86</v>
      </c>
      <c r="AW284" s="14" t="s">
        <v>33</v>
      </c>
      <c r="AX284" s="14" t="s">
        <v>84</v>
      </c>
      <c r="AY284" s="253" t="s">
        <v>124</v>
      </c>
    </row>
    <row r="285" s="12" customFormat="1" ht="22.8" customHeight="1">
      <c r="A285" s="12"/>
      <c r="B285" s="203"/>
      <c r="C285" s="204"/>
      <c r="D285" s="205" t="s">
        <v>75</v>
      </c>
      <c r="E285" s="217" t="s">
        <v>86</v>
      </c>
      <c r="F285" s="217" t="s">
        <v>346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v>0</v>
      </c>
      <c r="Q285" s="211"/>
      <c r="R285" s="212">
        <v>0</v>
      </c>
      <c r="S285" s="211"/>
      <c r="T285" s="213"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84</v>
      </c>
      <c r="AY285" s="214" t="s">
        <v>124</v>
      </c>
      <c r="BK285" s="216">
        <v>0</v>
      </c>
    </row>
    <row r="286" s="12" customFormat="1" ht="22.8" customHeight="1">
      <c r="A286" s="12"/>
      <c r="B286" s="203"/>
      <c r="C286" s="204"/>
      <c r="D286" s="205" t="s">
        <v>75</v>
      </c>
      <c r="E286" s="217" t="s">
        <v>347</v>
      </c>
      <c r="F286" s="217" t="s">
        <v>348</v>
      </c>
      <c r="G286" s="204"/>
      <c r="H286" s="204"/>
      <c r="I286" s="207"/>
      <c r="J286" s="218">
        <f>BK286</f>
        <v>0</v>
      </c>
      <c r="K286" s="204"/>
      <c r="L286" s="209"/>
      <c r="M286" s="210"/>
      <c r="N286" s="211"/>
      <c r="O286" s="211"/>
      <c r="P286" s="212">
        <f>SUM(P287:P294)</f>
        <v>0</v>
      </c>
      <c r="Q286" s="211"/>
      <c r="R286" s="212">
        <f>SUM(R287:R294)</f>
        <v>6.8709600000000002</v>
      </c>
      <c r="S286" s="211"/>
      <c r="T286" s="213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84</v>
      </c>
      <c r="AT286" s="215" t="s">
        <v>75</v>
      </c>
      <c r="AU286" s="215" t="s">
        <v>84</v>
      </c>
      <c r="AY286" s="214" t="s">
        <v>124</v>
      </c>
      <c r="BK286" s="216">
        <f>SUM(BK287:BK294)</f>
        <v>0</v>
      </c>
    </row>
    <row r="287" s="2" customFormat="1" ht="24.15" customHeight="1">
      <c r="A287" s="39"/>
      <c r="B287" s="40"/>
      <c r="C287" s="219" t="s">
        <v>347</v>
      </c>
      <c r="D287" s="219" t="s">
        <v>126</v>
      </c>
      <c r="E287" s="220" t="s">
        <v>349</v>
      </c>
      <c r="F287" s="221" t="s">
        <v>350</v>
      </c>
      <c r="G287" s="222" t="s">
        <v>351</v>
      </c>
      <c r="H287" s="223">
        <v>36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0.14737</v>
      </c>
      <c r="R287" s="228">
        <f>Q287*H287</f>
        <v>5.30532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131</v>
      </c>
      <c r="AT287" s="230" t="s">
        <v>126</v>
      </c>
      <c r="AU287" s="230" t="s">
        <v>86</v>
      </c>
      <c r="AY287" s="18" t="s">
        <v>124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131</v>
      </c>
      <c r="BM287" s="230" t="s">
        <v>352</v>
      </c>
    </row>
    <row r="288" s="14" customFormat="1">
      <c r="A288" s="14"/>
      <c r="B288" s="243"/>
      <c r="C288" s="244"/>
      <c r="D288" s="234" t="s">
        <v>133</v>
      </c>
      <c r="E288" s="245" t="s">
        <v>1</v>
      </c>
      <c r="F288" s="246" t="s">
        <v>353</v>
      </c>
      <c r="G288" s="244"/>
      <c r="H288" s="247">
        <v>36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133</v>
      </c>
      <c r="AU288" s="253" t="s">
        <v>86</v>
      </c>
      <c r="AV288" s="14" t="s">
        <v>86</v>
      </c>
      <c r="AW288" s="14" t="s">
        <v>33</v>
      </c>
      <c r="AX288" s="14" t="s">
        <v>84</v>
      </c>
      <c r="AY288" s="253" t="s">
        <v>124</v>
      </c>
    </row>
    <row r="289" s="2" customFormat="1" ht="24.15" customHeight="1">
      <c r="A289" s="39"/>
      <c r="B289" s="40"/>
      <c r="C289" s="276" t="s">
        <v>354</v>
      </c>
      <c r="D289" s="276" t="s">
        <v>315</v>
      </c>
      <c r="E289" s="277" t="s">
        <v>355</v>
      </c>
      <c r="F289" s="278" t="s">
        <v>356</v>
      </c>
      <c r="G289" s="279" t="s">
        <v>180</v>
      </c>
      <c r="H289" s="280">
        <v>36.359999999999999</v>
      </c>
      <c r="I289" s="281"/>
      <c r="J289" s="282">
        <f>ROUND(I289*H289,2)</f>
        <v>0</v>
      </c>
      <c r="K289" s="278" t="s">
        <v>130</v>
      </c>
      <c r="L289" s="283"/>
      <c r="M289" s="284" t="s">
        <v>1</v>
      </c>
      <c r="N289" s="285" t="s">
        <v>41</v>
      </c>
      <c r="O289" s="92"/>
      <c r="P289" s="228">
        <f>O289*H289</f>
        <v>0</v>
      </c>
      <c r="Q289" s="228">
        <v>0.031</v>
      </c>
      <c r="R289" s="228">
        <f>Q289*H289</f>
        <v>1.1271599999999999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168</v>
      </c>
      <c r="AT289" s="230" t="s">
        <v>315</v>
      </c>
      <c r="AU289" s="230" t="s">
        <v>86</v>
      </c>
      <c r="AY289" s="18" t="s">
        <v>124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131</v>
      </c>
      <c r="BM289" s="230" t="s">
        <v>357</v>
      </c>
    </row>
    <row r="290" s="14" customFormat="1">
      <c r="A290" s="14"/>
      <c r="B290" s="243"/>
      <c r="C290" s="244"/>
      <c r="D290" s="234" t="s">
        <v>133</v>
      </c>
      <c r="E290" s="245" t="s">
        <v>1</v>
      </c>
      <c r="F290" s="246" t="s">
        <v>358</v>
      </c>
      <c r="G290" s="244"/>
      <c r="H290" s="247">
        <v>36.359999999999999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133</v>
      </c>
      <c r="AU290" s="253" t="s">
        <v>86</v>
      </c>
      <c r="AV290" s="14" t="s">
        <v>86</v>
      </c>
      <c r="AW290" s="14" t="s">
        <v>33</v>
      </c>
      <c r="AX290" s="14" t="s">
        <v>84</v>
      </c>
      <c r="AY290" s="253" t="s">
        <v>124</v>
      </c>
    </row>
    <row r="291" s="2" customFormat="1" ht="21.75" customHeight="1">
      <c r="A291" s="39"/>
      <c r="B291" s="40"/>
      <c r="C291" s="276" t="s">
        <v>359</v>
      </c>
      <c r="D291" s="276" t="s">
        <v>315</v>
      </c>
      <c r="E291" s="277" t="s">
        <v>360</v>
      </c>
      <c r="F291" s="278" t="s">
        <v>361</v>
      </c>
      <c r="G291" s="279" t="s">
        <v>351</v>
      </c>
      <c r="H291" s="280">
        <v>72.719999999999999</v>
      </c>
      <c r="I291" s="281"/>
      <c r="J291" s="282">
        <f>ROUND(I291*H291,2)</f>
        <v>0</v>
      </c>
      <c r="K291" s="278" t="s">
        <v>130</v>
      </c>
      <c r="L291" s="283"/>
      <c r="M291" s="284" t="s">
        <v>1</v>
      </c>
      <c r="N291" s="285" t="s">
        <v>41</v>
      </c>
      <c r="O291" s="92"/>
      <c r="P291" s="228">
        <f>O291*H291</f>
        <v>0</v>
      </c>
      <c r="Q291" s="228">
        <v>0.0060000000000000001</v>
      </c>
      <c r="R291" s="228">
        <f>Q291*H291</f>
        <v>0.43631999999999999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168</v>
      </c>
      <c r="AT291" s="230" t="s">
        <v>315</v>
      </c>
      <c r="AU291" s="230" t="s">
        <v>86</v>
      </c>
      <c r="AY291" s="18" t="s">
        <v>124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131</v>
      </c>
      <c r="BM291" s="230" t="s">
        <v>362</v>
      </c>
    </row>
    <row r="292" s="14" customFormat="1">
      <c r="A292" s="14"/>
      <c r="B292" s="243"/>
      <c r="C292" s="244"/>
      <c r="D292" s="234" t="s">
        <v>133</v>
      </c>
      <c r="E292" s="245" t="s">
        <v>1</v>
      </c>
      <c r="F292" s="246" t="s">
        <v>363</v>
      </c>
      <c r="G292" s="244"/>
      <c r="H292" s="247">
        <v>72.719999999999999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133</v>
      </c>
      <c r="AU292" s="253" t="s">
        <v>86</v>
      </c>
      <c r="AV292" s="14" t="s">
        <v>86</v>
      </c>
      <c r="AW292" s="14" t="s">
        <v>33</v>
      </c>
      <c r="AX292" s="14" t="s">
        <v>84</v>
      </c>
      <c r="AY292" s="253" t="s">
        <v>124</v>
      </c>
    </row>
    <row r="293" s="2" customFormat="1" ht="16.5" customHeight="1">
      <c r="A293" s="39"/>
      <c r="B293" s="40"/>
      <c r="C293" s="219" t="s">
        <v>364</v>
      </c>
      <c r="D293" s="219" t="s">
        <v>126</v>
      </c>
      <c r="E293" s="220" t="s">
        <v>365</v>
      </c>
      <c r="F293" s="221" t="s">
        <v>366</v>
      </c>
      <c r="G293" s="222" t="s">
        <v>180</v>
      </c>
      <c r="H293" s="223">
        <v>36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6.0000000000000002E-05</v>
      </c>
      <c r="R293" s="228">
        <f>Q293*H293</f>
        <v>0.00216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131</v>
      </c>
      <c r="AT293" s="230" t="s">
        <v>126</v>
      </c>
      <c r="AU293" s="230" t="s">
        <v>86</v>
      </c>
      <c r="AY293" s="18" t="s">
        <v>124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131</v>
      </c>
      <c r="BM293" s="230" t="s">
        <v>367</v>
      </c>
    </row>
    <row r="294" s="14" customFormat="1">
      <c r="A294" s="14"/>
      <c r="B294" s="243"/>
      <c r="C294" s="244"/>
      <c r="D294" s="234" t="s">
        <v>133</v>
      </c>
      <c r="E294" s="245" t="s">
        <v>1</v>
      </c>
      <c r="F294" s="246" t="s">
        <v>368</v>
      </c>
      <c r="G294" s="244"/>
      <c r="H294" s="247">
        <v>36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133</v>
      </c>
      <c r="AU294" s="253" t="s">
        <v>86</v>
      </c>
      <c r="AV294" s="14" t="s">
        <v>86</v>
      </c>
      <c r="AW294" s="14" t="s">
        <v>33</v>
      </c>
      <c r="AX294" s="14" t="s">
        <v>84</v>
      </c>
      <c r="AY294" s="253" t="s">
        <v>124</v>
      </c>
    </row>
    <row r="295" s="12" customFormat="1" ht="22.8" customHeight="1">
      <c r="A295" s="12"/>
      <c r="B295" s="203"/>
      <c r="C295" s="204"/>
      <c r="D295" s="205" t="s">
        <v>75</v>
      </c>
      <c r="E295" s="217" t="s">
        <v>131</v>
      </c>
      <c r="F295" s="217" t="s">
        <v>369</v>
      </c>
      <c r="G295" s="204"/>
      <c r="H295" s="204"/>
      <c r="I295" s="207"/>
      <c r="J295" s="218">
        <f>BK295</f>
        <v>0</v>
      </c>
      <c r="K295" s="204"/>
      <c r="L295" s="209"/>
      <c r="M295" s="210"/>
      <c r="N295" s="211"/>
      <c r="O295" s="211"/>
      <c r="P295" s="212">
        <f>SUM(P296:P307)</f>
        <v>0</v>
      </c>
      <c r="Q295" s="211"/>
      <c r="R295" s="212">
        <f>SUM(R296:R307)</f>
        <v>23.88287150064</v>
      </c>
      <c r="S295" s="211"/>
      <c r="T295" s="213">
        <f>SUM(T296:T307)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4" t="s">
        <v>84</v>
      </c>
      <c r="AT295" s="215" t="s">
        <v>75</v>
      </c>
      <c r="AU295" s="215" t="s">
        <v>84</v>
      </c>
      <c r="AY295" s="214" t="s">
        <v>124</v>
      </c>
      <c r="BK295" s="216">
        <f>SUM(BK296:BK307)</f>
        <v>0</v>
      </c>
    </row>
    <row r="296" s="2" customFormat="1" ht="33" customHeight="1">
      <c r="A296" s="39"/>
      <c r="B296" s="40"/>
      <c r="C296" s="219" t="s">
        <v>370</v>
      </c>
      <c r="D296" s="219" t="s">
        <v>126</v>
      </c>
      <c r="E296" s="220" t="s">
        <v>371</v>
      </c>
      <c r="F296" s="221" t="s">
        <v>372</v>
      </c>
      <c r="G296" s="222" t="s">
        <v>201</v>
      </c>
      <c r="H296" s="223">
        <v>11.949999999999999</v>
      </c>
      <c r="I296" s="224"/>
      <c r="J296" s="225">
        <f>ROUND(I296*H296,2)</f>
        <v>0</v>
      </c>
      <c r="K296" s="221" t="s">
        <v>130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1.8907700000000001</v>
      </c>
      <c r="R296" s="228">
        <f>Q296*H296</f>
        <v>22.594701499999999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131</v>
      </c>
      <c r="AT296" s="230" t="s">
        <v>126</v>
      </c>
      <c r="AU296" s="230" t="s">
        <v>86</v>
      </c>
      <c r="AY296" s="18" t="s">
        <v>124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131</v>
      </c>
      <c r="BM296" s="230" t="s">
        <v>373</v>
      </c>
    </row>
    <row r="297" s="14" customFormat="1">
      <c r="A297" s="14"/>
      <c r="B297" s="243"/>
      <c r="C297" s="244"/>
      <c r="D297" s="234" t="s">
        <v>133</v>
      </c>
      <c r="E297" s="245" t="s">
        <v>1</v>
      </c>
      <c r="F297" s="246" t="s">
        <v>374</v>
      </c>
      <c r="G297" s="244"/>
      <c r="H297" s="247">
        <v>7.75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133</v>
      </c>
      <c r="AU297" s="253" t="s">
        <v>86</v>
      </c>
      <c r="AV297" s="14" t="s">
        <v>86</v>
      </c>
      <c r="AW297" s="14" t="s">
        <v>33</v>
      </c>
      <c r="AX297" s="14" t="s">
        <v>76</v>
      </c>
      <c r="AY297" s="253" t="s">
        <v>124</v>
      </c>
    </row>
    <row r="298" s="14" customFormat="1">
      <c r="A298" s="14"/>
      <c r="B298" s="243"/>
      <c r="C298" s="244"/>
      <c r="D298" s="234" t="s">
        <v>133</v>
      </c>
      <c r="E298" s="245" t="s">
        <v>1</v>
      </c>
      <c r="F298" s="246" t="s">
        <v>375</v>
      </c>
      <c r="G298" s="244"/>
      <c r="H298" s="247">
        <v>4.2000000000000002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133</v>
      </c>
      <c r="AU298" s="253" t="s">
        <v>86</v>
      </c>
      <c r="AV298" s="14" t="s">
        <v>86</v>
      </c>
      <c r="AW298" s="14" t="s">
        <v>33</v>
      </c>
      <c r="AX298" s="14" t="s">
        <v>76</v>
      </c>
      <c r="AY298" s="253" t="s">
        <v>124</v>
      </c>
    </row>
    <row r="299" s="15" customFormat="1">
      <c r="A299" s="15"/>
      <c r="B299" s="254"/>
      <c r="C299" s="255"/>
      <c r="D299" s="234" t="s">
        <v>133</v>
      </c>
      <c r="E299" s="256" t="s">
        <v>1</v>
      </c>
      <c r="F299" s="257" t="s">
        <v>138</v>
      </c>
      <c r="G299" s="255"/>
      <c r="H299" s="258">
        <v>11.949999999999999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133</v>
      </c>
      <c r="AU299" s="264" t="s">
        <v>86</v>
      </c>
      <c r="AV299" s="15" t="s">
        <v>131</v>
      </c>
      <c r="AW299" s="15" t="s">
        <v>33</v>
      </c>
      <c r="AX299" s="15" t="s">
        <v>84</v>
      </c>
      <c r="AY299" s="264" t="s">
        <v>124</v>
      </c>
    </row>
    <row r="300" s="2" customFormat="1" ht="44.25" customHeight="1">
      <c r="A300" s="39"/>
      <c r="B300" s="40"/>
      <c r="C300" s="219" t="s">
        <v>376</v>
      </c>
      <c r="D300" s="219" t="s">
        <v>126</v>
      </c>
      <c r="E300" s="220" t="s">
        <v>377</v>
      </c>
      <c r="F300" s="221" t="s">
        <v>378</v>
      </c>
      <c r="G300" s="222" t="s">
        <v>201</v>
      </c>
      <c r="H300" s="223">
        <v>0.53600000000000003</v>
      </c>
      <c r="I300" s="224"/>
      <c r="J300" s="225">
        <f>ROUND(I300*H300,2)</f>
        <v>0</v>
      </c>
      <c r="K300" s="221" t="s">
        <v>130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2.3010199999999998</v>
      </c>
      <c r="R300" s="228">
        <f>Q300*H300</f>
        <v>1.2333467199999999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131</v>
      </c>
      <c r="AT300" s="230" t="s">
        <v>126</v>
      </c>
      <c r="AU300" s="230" t="s">
        <v>86</v>
      </c>
      <c r="AY300" s="18" t="s">
        <v>124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131</v>
      </c>
      <c r="BM300" s="230" t="s">
        <v>379</v>
      </c>
    </row>
    <row r="301" s="13" customFormat="1">
      <c r="A301" s="13"/>
      <c r="B301" s="232"/>
      <c r="C301" s="233"/>
      <c r="D301" s="234" t="s">
        <v>133</v>
      </c>
      <c r="E301" s="235" t="s">
        <v>1</v>
      </c>
      <c r="F301" s="236" t="s">
        <v>380</v>
      </c>
      <c r="G301" s="233"/>
      <c r="H301" s="235" t="s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133</v>
      </c>
      <c r="AU301" s="242" t="s">
        <v>86</v>
      </c>
      <c r="AV301" s="13" t="s">
        <v>84</v>
      </c>
      <c r="AW301" s="13" t="s">
        <v>33</v>
      </c>
      <c r="AX301" s="13" t="s">
        <v>76</v>
      </c>
      <c r="AY301" s="242" t="s">
        <v>124</v>
      </c>
    </row>
    <row r="302" s="14" customFormat="1">
      <c r="A302" s="14"/>
      <c r="B302" s="243"/>
      <c r="C302" s="244"/>
      <c r="D302" s="234" t="s">
        <v>133</v>
      </c>
      <c r="E302" s="245" t="s">
        <v>1</v>
      </c>
      <c r="F302" s="246" t="s">
        <v>381</v>
      </c>
      <c r="G302" s="244"/>
      <c r="H302" s="247">
        <v>0.45600000000000002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133</v>
      </c>
      <c r="AU302" s="253" t="s">
        <v>86</v>
      </c>
      <c r="AV302" s="14" t="s">
        <v>86</v>
      </c>
      <c r="AW302" s="14" t="s">
        <v>33</v>
      </c>
      <c r="AX302" s="14" t="s">
        <v>76</v>
      </c>
      <c r="AY302" s="253" t="s">
        <v>124</v>
      </c>
    </row>
    <row r="303" s="13" customFormat="1">
      <c r="A303" s="13"/>
      <c r="B303" s="232"/>
      <c r="C303" s="233"/>
      <c r="D303" s="234" t="s">
        <v>133</v>
      </c>
      <c r="E303" s="235" t="s">
        <v>1</v>
      </c>
      <c r="F303" s="236" t="s">
        <v>382</v>
      </c>
      <c r="G303" s="233"/>
      <c r="H303" s="235" t="s">
        <v>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133</v>
      </c>
      <c r="AU303" s="242" t="s">
        <v>86</v>
      </c>
      <c r="AV303" s="13" t="s">
        <v>84</v>
      </c>
      <c r="AW303" s="13" t="s">
        <v>33</v>
      </c>
      <c r="AX303" s="13" t="s">
        <v>76</v>
      </c>
      <c r="AY303" s="242" t="s">
        <v>124</v>
      </c>
    </row>
    <row r="304" s="14" customFormat="1">
      <c r="A304" s="14"/>
      <c r="B304" s="243"/>
      <c r="C304" s="244"/>
      <c r="D304" s="234" t="s">
        <v>133</v>
      </c>
      <c r="E304" s="245" t="s">
        <v>1</v>
      </c>
      <c r="F304" s="246" t="s">
        <v>383</v>
      </c>
      <c r="G304" s="244"/>
      <c r="H304" s="247">
        <v>0.080000000000000002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133</v>
      </c>
      <c r="AU304" s="253" t="s">
        <v>86</v>
      </c>
      <c r="AV304" s="14" t="s">
        <v>86</v>
      </c>
      <c r="AW304" s="14" t="s">
        <v>33</v>
      </c>
      <c r="AX304" s="14" t="s">
        <v>76</v>
      </c>
      <c r="AY304" s="253" t="s">
        <v>124</v>
      </c>
    </row>
    <row r="305" s="15" customFormat="1">
      <c r="A305" s="15"/>
      <c r="B305" s="254"/>
      <c r="C305" s="255"/>
      <c r="D305" s="234" t="s">
        <v>133</v>
      </c>
      <c r="E305" s="256" t="s">
        <v>1</v>
      </c>
      <c r="F305" s="257" t="s">
        <v>138</v>
      </c>
      <c r="G305" s="255"/>
      <c r="H305" s="258">
        <v>0.53600000000000003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133</v>
      </c>
      <c r="AU305" s="264" t="s">
        <v>86</v>
      </c>
      <c r="AV305" s="15" t="s">
        <v>131</v>
      </c>
      <c r="AW305" s="15" t="s">
        <v>33</v>
      </c>
      <c r="AX305" s="15" t="s">
        <v>84</v>
      </c>
      <c r="AY305" s="264" t="s">
        <v>124</v>
      </c>
    </row>
    <row r="306" s="2" customFormat="1" ht="24.15" customHeight="1">
      <c r="A306" s="39"/>
      <c r="B306" s="40"/>
      <c r="C306" s="219" t="s">
        <v>384</v>
      </c>
      <c r="D306" s="219" t="s">
        <v>126</v>
      </c>
      <c r="E306" s="220" t="s">
        <v>385</v>
      </c>
      <c r="F306" s="221" t="s">
        <v>386</v>
      </c>
      <c r="G306" s="222" t="s">
        <v>129</v>
      </c>
      <c r="H306" s="223">
        <v>8.5760000000000005</v>
      </c>
      <c r="I306" s="224"/>
      <c r="J306" s="225">
        <f>ROUND(I306*H306,2)</f>
        <v>0</v>
      </c>
      <c r="K306" s="221" t="s">
        <v>130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0.0063926399999999998</v>
      </c>
      <c r="R306" s="228">
        <f>Q306*H306</f>
        <v>0.054823280639999999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131</v>
      </c>
      <c r="AT306" s="230" t="s">
        <v>126</v>
      </c>
      <c r="AU306" s="230" t="s">
        <v>86</v>
      </c>
      <c r="AY306" s="18" t="s">
        <v>124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131</v>
      </c>
      <c r="BM306" s="230" t="s">
        <v>387</v>
      </c>
    </row>
    <row r="307" s="14" customFormat="1">
      <c r="A307" s="14"/>
      <c r="B307" s="243"/>
      <c r="C307" s="244"/>
      <c r="D307" s="234" t="s">
        <v>133</v>
      </c>
      <c r="E307" s="245" t="s">
        <v>1</v>
      </c>
      <c r="F307" s="246" t="s">
        <v>388</v>
      </c>
      <c r="G307" s="244"/>
      <c r="H307" s="247">
        <v>8.5760000000000005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133</v>
      </c>
      <c r="AU307" s="253" t="s">
        <v>86</v>
      </c>
      <c r="AV307" s="14" t="s">
        <v>86</v>
      </c>
      <c r="AW307" s="14" t="s">
        <v>33</v>
      </c>
      <c r="AX307" s="14" t="s">
        <v>84</v>
      </c>
      <c r="AY307" s="253" t="s">
        <v>124</v>
      </c>
    </row>
    <row r="308" s="12" customFormat="1" ht="22.8" customHeight="1">
      <c r="A308" s="12"/>
      <c r="B308" s="203"/>
      <c r="C308" s="204"/>
      <c r="D308" s="205" t="s">
        <v>75</v>
      </c>
      <c r="E308" s="217" t="s">
        <v>153</v>
      </c>
      <c r="F308" s="217" t="s">
        <v>389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SUM(P309:P353)</f>
        <v>0</v>
      </c>
      <c r="Q308" s="211"/>
      <c r="R308" s="212">
        <f>SUM(R309:R353)</f>
        <v>149.0920328</v>
      </c>
      <c r="S308" s="211"/>
      <c r="T308" s="213">
        <f>SUM(T309:T353)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84</v>
      </c>
      <c r="AT308" s="215" t="s">
        <v>75</v>
      </c>
      <c r="AU308" s="215" t="s">
        <v>84</v>
      </c>
      <c r="AY308" s="214" t="s">
        <v>124</v>
      </c>
      <c r="BK308" s="216">
        <f>SUM(BK309:BK353)</f>
        <v>0</v>
      </c>
    </row>
    <row r="309" s="2" customFormat="1" ht="24.15" customHeight="1">
      <c r="A309" s="39"/>
      <c r="B309" s="40"/>
      <c r="C309" s="219" t="s">
        <v>390</v>
      </c>
      <c r="D309" s="219" t="s">
        <v>126</v>
      </c>
      <c r="E309" s="220" t="s">
        <v>391</v>
      </c>
      <c r="F309" s="221" t="s">
        <v>392</v>
      </c>
      <c r="G309" s="222" t="s">
        <v>129</v>
      </c>
      <c r="H309" s="223">
        <v>44.267000000000003</v>
      </c>
      <c r="I309" s="224"/>
      <c r="J309" s="225">
        <f>ROUND(I309*H309,2)</f>
        <v>0</v>
      </c>
      <c r="K309" s="221" t="s">
        <v>130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0.108</v>
      </c>
      <c r="R309" s="228">
        <f>Q309*H309</f>
        <v>4.7808359999999999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131</v>
      </c>
      <c r="AT309" s="230" t="s">
        <v>126</v>
      </c>
      <c r="AU309" s="230" t="s">
        <v>86</v>
      </c>
      <c r="AY309" s="18" t="s">
        <v>124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131</v>
      </c>
      <c r="BM309" s="230" t="s">
        <v>393</v>
      </c>
    </row>
    <row r="310" s="13" customFormat="1">
      <c r="A310" s="13"/>
      <c r="B310" s="232"/>
      <c r="C310" s="233"/>
      <c r="D310" s="234" t="s">
        <v>133</v>
      </c>
      <c r="E310" s="235" t="s">
        <v>1</v>
      </c>
      <c r="F310" s="236" t="s">
        <v>143</v>
      </c>
      <c r="G310" s="233"/>
      <c r="H310" s="235" t="s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133</v>
      </c>
      <c r="AU310" s="242" t="s">
        <v>86</v>
      </c>
      <c r="AV310" s="13" t="s">
        <v>84</v>
      </c>
      <c r="AW310" s="13" t="s">
        <v>33</v>
      </c>
      <c r="AX310" s="13" t="s">
        <v>76</v>
      </c>
      <c r="AY310" s="242" t="s">
        <v>124</v>
      </c>
    </row>
    <row r="311" s="14" customFormat="1">
      <c r="A311" s="14"/>
      <c r="B311" s="243"/>
      <c r="C311" s="244"/>
      <c r="D311" s="234" t="s">
        <v>133</v>
      </c>
      <c r="E311" s="245" t="s">
        <v>1</v>
      </c>
      <c r="F311" s="246" t="s">
        <v>163</v>
      </c>
      <c r="G311" s="244"/>
      <c r="H311" s="247">
        <v>30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133</v>
      </c>
      <c r="AU311" s="253" t="s">
        <v>86</v>
      </c>
      <c r="AV311" s="14" t="s">
        <v>86</v>
      </c>
      <c r="AW311" s="14" t="s">
        <v>33</v>
      </c>
      <c r="AX311" s="14" t="s">
        <v>76</v>
      </c>
      <c r="AY311" s="253" t="s">
        <v>124</v>
      </c>
    </row>
    <row r="312" s="14" customFormat="1">
      <c r="A312" s="14"/>
      <c r="B312" s="243"/>
      <c r="C312" s="244"/>
      <c r="D312" s="234" t="s">
        <v>133</v>
      </c>
      <c r="E312" s="245" t="s">
        <v>1</v>
      </c>
      <c r="F312" s="246" t="s">
        <v>149</v>
      </c>
      <c r="G312" s="244"/>
      <c r="H312" s="247">
        <v>14.267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133</v>
      </c>
      <c r="AU312" s="253" t="s">
        <v>86</v>
      </c>
      <c r="AV312" s="14" t="s">
        <v>86</v>
      </c>
      <c r="AW312" s="14" t="s">
        <v>33</v>
      </c>
      <c r="AX312" s="14" t="s">
        <v>76</v>
      </c>
      <c r="AY312" s="253" t="s">
        <v>124</v>
      </c>
    </row>
    <row r="313" s="15" customFormat="1">
      <c r="A313" s="15"/>
      <c r="B313" s="254"/>
      <c r="C313" s="255"/>
      <c r="D313" s="234" t="s">
        <v>133</v>
      </c>
      <c r="E313" s="256" t="s">
        <v>1</v>
      </c>
      <c r="F313" s="257" t="s">
        <v>138</v>
      </c>
      <c r="G313" s="255"/>
      <c r="H313" s="258">
        <v>44.266999999999996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133</v>
      </c>
      <c r="AU313" s="264" t="s">
        <v>86</v>
      </c>
      <c r="AV313" s="15" t="s">
        <v>131</v>
      </c>
      <c r="AW313" s="15" t="s">
        <v>33</v>
      </c>
      <c r="AX313" s="15" t="s">
        <v>84</v>
      </c>
      <c r="AY313" s="264" t="s">
        <v>124</v>
      </c>
    </row>
    <row r="314" s="2" customFormat="1" ht="16.5" customHeight="1">
      <c r="A314" s="39"/>
      <c r="B314" s="40"/>
      <c r="C314" s="276" t="s">
        <v>394</v>
      </c>
      <c r="D314" s="276" t="s">
        <v>315</v>
      </c>
      <c r="E314" s="277" t="s">
        <v>395</v>
      </c>
      <c r="F314" s="278" t="s">
        <v>396</v>
      </c>
      <c r="G314" s="279" t="s">
        <v>351</v>
      </c>
      <c r="H314" s="280">
        <v>11.067</v>
      </c>
      <c r="I314" s="281"/>
      <c r="J314" s="282">
        <f>ROUND(I314*H314,2)</f>
        <v>0</v>
      </c>
      <c r="K314" s="278" t="s">
        <v>130</v>
      </c>
      <c r="L314" s="283"/>
      <c r="M314" s="284" t="s">
        <v>1</v>
      </c>
      <c r="N314" s="285" t="s">
        <v>41</v>
      </c>
      <c r="O314" s="92"/>
      <c r="P314" s="228">
        <f>O314*H314</f>
        <v>0</v>
      </c>
      <c r="Q314" s="228">
        <v>2.1150000000000002</v>
      </c>
      <c r="R314" s="228">
        <f>Q314*H314</f>
        <v>23.406705000000002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168</v>
      </c>
      <c r="AT314" s="230" t="s">
        <v>315</v>
      </c>
      <c r="AU314" s="230" t="s">
        <v>86</v>
      </c>
      <c r="AY314" s="18" t="s">
        <v>124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131</v>
      </c>
      <c r="BM314" s="230" t="s">
        <v>397</v>
      </c>
    </row>
    <row r="315" s="14" customFormat="1">
      <c r="A315" s="14"/>
      <c r="B315" s="243"/>
      <c r="C315" s="244"/>
      <c r="D315" s="234" t="s">
        <v>133</v>
      </c>
      <c r="E315" s="244"/>
      <c r="F315" s="246" t="s">
        <v>398</v>
      </c>
      <c r="G315" s="244"/>
      <c r="H315" s="247">
        <v>11.067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133</v>
      </c>
      <c r="AU315" s="253" t="s">
        <v>86</v>
      </c>
      <c r="AV315" s="14" t="s">
        <v>86</v>
      </c>
      <c r="AW315" s="14" t="s">
        <v>4</v>
      </c>
      <c r="AX315" s="14" t="s">
        <v>84</v>
      </c>
      <c r="AY315" s="253" t="s">
        <v>124</v>
      </c>
    </row>
    <row r="316" s="2" customFormat="1" ht="37.8" customHeight="1">
      <c r="A316" s="39"/>
      <c r="B316" s="40"/>
      <c r="C316" s="219" t="s">
        <v>399</v>
      </c>
      <c r="D316" s="219" t="s">
        <v>126</v>
      </c>
      <c r="E316" s="220" t="s">
        <v>400</v>
      </c>
      <c r="F316" s="221" t="s">
        <v>401</v>
      </c>
      <c r="G316" s="222" t="s">
        <v>129</v>
      </c>
      <c r="H316" s="223">
        <v>34.267000000000003</v>
      </c>
      <c r="I316" s="224"/>
      <c r="J316" s="225">
        <f>ROUND(I316*H316,2)</f>
        <v>0</v>
      </c>
      <c r="K316" s="221" t="s">
        <v>130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0.11500000000000001</v>
      </c>
      <c r="R316" s="228">
        <f>Q316*H316</f>
        <v>3.9407050000000003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131</v>
      </c>
      <c r="AT316" s="230" t="s">
        <v>126</v>
      </c>
      <c r="AU316" s="230" t="s">
        <v>86</v>
      </c>
      <c r="AY316" s="18" t="s">
        <v>124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131</v>
      </c>
      <c r="BM316" s="230" t="s">
        <v>402</v>
      </c>
    </row>
    <row r="317" s="13" customFormat="1">
      <c r="A317" s="13"/>
      <c r="B317" s="232"/>
      <c r="C317" s="233"/>
      <c r="D317" s="234" t="s">
        <v>133</v>
      </c>
      <c r="E317" s="235" t="s">
        <v>1</v>
      </c>
      <c r="F317" s="236" t="s">
        <v>143</v>
      </c>
      <c r="G317" s="233"/>
      <c r="H317" s="235" t="s">
        <v>1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133</v>
      </c>
      <c r="AU317" s="242" t="s">
        <v>86</v>
      </c>
      <c r="AV317" s="13" t="s">
        <v>84</v>
      </c>
      <c r="AW317" s="13" t="s">
        <v>33</v>
      </c>
      <c r="AX317" s="13" t="s">
        <v>76</v>
      </c>
      <c r="AY317" s="242" t="s">
        <v>124</v>
      </c>
    </row>
    <row r="318" s="14" customFormat="1">
      <c r="A318" s="14"/>
      <c r="B318" s="243"/>
      <c r="C318" s="244"/>
      <c r="D318" s="234" t="s">
        <v>133</v>
      </c>
      <c r="E318" s="245" t="s">
        <v>1</v>
      </c>
      <c r="F318" s="246" t="s">
        <v>144</v>
      </c>
      <c r="G318" s="244"/>
      <c r="H318" s="247">
        <v>20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133</v>
      </c>
      <c r="AU318" s="253" t="s">
        <v>86</v>
      </c>
      <c r="AV318" s="14" t="s">
        <v>86</v>
      </c>
      <c r="AW318" s="14" t="s">
        <v>33</v>
      </c>
      <c r="AX318" s="14" t="s">
        <v>76</v>
      </c>
      <c r="AY318" s="253" t="s">
        <v>124</v>
      </c>
    </row>
    <row r="319" s="14" customFormat="1">
      <c r="A319" s="14"/>
      <c r="B319" s="243"/>
      <c r="C319" s="244"/>
      <c r="D319" s="234" t="s">
        <v>133</v>
      </c>
      <c r="E319" s="245" t="s">
        <v>1</v>
      </c>
      <c r="F319" s="246" t="s">
        <v>149</v>
      </c>
      <c r="G319" s="244"/>
      <c r="H319" s="247">
        <v>14.267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133</v>
      </c>
      <c r="AU319" s="253" t="s">
        <v>86</v>
      </c>
      <c r="AV319" s="14" t="s">
        <v>86</v>
      </c>
      <c r="AW319" s="14" t="s">
        <v>33</v>
      </c>
      <c r="AX319" s="14" t="s">
        <v>76</v>
      </c>
      <c r="AY319" s="253" t="s">
        <v>124</v>
      </c>
    </row>
    <row r="320" s="15" customFormat="1">
      <c r="A320" s="15"/>
      <c r="B320" s="254"/>
      <c r="C320" s="255"/>
      <c r="D320" s="234" t="s">
        <v>133</v>
      </c>
      <c r="E320" s="256" t="s">
        <v>1</v>
      </c>
      <c r="F320" s="257" t="s">
        <v>138</v>
      </c>
      <c r="G320" s="255"/>
      <c r="H320" s="258">
        <v>34.266999999999996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133</v>
      </c>
      <c r="AU320" s="264" t="s">
        <v>86</v>
      </c>
      <c r="AV320" s="15" t="s">
        <v>131</v>
      </c>
      <c r="AW320" s="15" t="s">
        <v>33</v>
      </c>
      <c r="AX320" s="15" t="s">
        <v>84</v>
      </c>
      <c r="AY320" s="264" t="s">
        <v>124</v>
      </c>
    </row>
    <row r="321" s="2" customFormat="1" ht="37.8" customHeight="1">
      <c r="A321" s="39"/>
      <c r="B321" s="40"/>
      <c r="C321" s="219" t="s">
        <v>403</v>
      </c>
      <c r="D321" s="219" t="s">
        <v>126</v>
      </c>
      <c r="E321" s="220" t="s">
        <v>404</v>
      </c>
      <c r="F321" s="221" t="s">
        <v>405</v>
      </c>
      <c r="G321" s="222" t="s">
        <v>129</v>
      </c>
      <c r="H321" s="223">
        <v>34.267000000000003</v>
      </c>
      <c r="I321" s="224"/>
      <c r="J321" s="225">
        <f>ROUND(I321*H321,2)</f>
        <v>0</v>
      </c>
      <c r="K321" s="221" t="s">
        <v>130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0.23000000000000001</v>
      </c>
      <c r="R321" s="228">
        <f>Q321*H321</f>
        <v>7.8814100000000007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131</v>
      </c>
      <c r="AT321" s="230" t="s">
        <v>126</v>
      </c>
      <c r="AU321" s="230" t="s">
        <v>86</v>
      </c>
      <c r="AY321" s="18" t="s">
        <v>124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131</v>
      </c>
      <c r="BM321" s="230" t="s">
        <v>406</v>
      </c>
    </row>
    <row r="322" s="13" customFormat="1">
      <c r="A322" s="13"/>
      <c r="B322" s="232"/>
      <c r="C322" s="233"/>
      <c r="D322" s="234" t="s">
        <v>133</v>
      </c>
      <c r="E322" s="235" t="s">
        <v>1</v>
      </c>
      <c r="F322" s="236" t="s">
        <v>143</v>
      </c>
      <c r="G322" s="233"/>
      <c r="H322" s="235" t="s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133</v>
      </c>
      <c r="AU322" s="242" t="s">
        <v>86</v>
      </c>
      <c r="AV322" s="13" t="s">
        <v>84</v>
      </c>
      <c r="AW322" s="13" t="s">
        <v>33</v>
      </c>
      <c r="AX322" s="13" t="s">
        <v>76</v>
      </c>
      <c r="AY322" s="242" t="s">
        <v>124</v>
      </c>
    </row>
    <row r="323" s="14" customFormat="1">
      <c r="A323" s="14"/>
      <c r="B323" s="243"/>
      <c r="C323" s="244"/>
      <c r="D323" s="234" t="s">
        <v>133</v>
      </c>
      <c r="E323" s="245" t="s">
        <v>1</v>
      </c>
      <c r="F323" s="246" t="s">
        <v>144</v>
      </c>
      <c r="G323" s="244"/>
      <c r="H323" s="247">
        <v>20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133</v>
      </c>
      <c r="AU323" s="253" t="s">
        <v>86</v>
      </c>
      <c r="AV323" s="14" t="s">
        <v>86</v>
      </c>
      <c r="AW323" s="14" t="s">
        <v>33</v>
      </c>
      <c r="AX323" s="14" t="s">
        <v>76</v>
      </c>
      <c r="AY323" s="253" t="s">
        <v>124</v>
      </c>
    </row>
    <row r="324" s="14" customFormat="1">
      <c r="A324" s="14"/>
      <c r="B324" s="243"/>
      <c r="C324" s="244"/>
      <c r="D324" s="234" t="s">
        <v>133</v>
      </c>
      <c r="E324" s="245" t="s">
        <v>1</v>
      </c>
      <c r="F324" s="246" t="s">
        <v>149</v>
      </c>
      <c r="G324" s="244"/>
      <c r="H324" s="247">
        <v>14.267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133</v>
      </c>
      <c r="AU324" s="253" t="s">
        <v>86</v>
      </c>
      <c r="AV324" s="14" t="s">
        <v>86</v>
      </c>
      <c r="AW324" s="14" t="s">
        <v>33</v>
      </c>
      <c r="AX324" s="14" t="s">
        <v>76</v>
      </c>
      <c r="AY324" s="253" t="s">
        <v>124</v>
      </c>
    </row>
    <row r="325" s="15" customFormat="1">
      <c r="A325" s="15"/>
      <c r="B325" s="254"/>
      <c r="C325" s="255"/>
      <c r="D325" s="234" t="s">
        <v>133</v>
      </c>
      <c r="E325" s="256" t="s">
        <v>1</v>
      </c>
      <c r="F325" s="257" t="s">
        <v>138</v>
      </c>
      <c r="G325" s="255"/>
      <c r="H325" s="258">
        <v>34.266999999999996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133</v>
      </c>
      <c r="AU325" s="264" t="s">
        <v>86</v>
      </c>
      <c r="AV325" s="15" t="s">
        <v>131</v>
      </c>
      <c r="AW325" s="15" t="s">
        <v>33</v>
      </c>
      <c r="AX325" s="15" t="s">
        <v>84</v>
      </c>
      <c r="AY325" s="264" t="s">
        <v>124</v>
      </c>
    </row>
    <row r="326" s="2" customFormat="1" ht="37.8" customHeight="1">
      <c r="A326" s="39"/>
      <c r="B326" s="40"/>
      <c r="C326" s="219" t="s">
        <v>407</v>
      </c>
      <c r="D326" s="219" t="s">
        <v>126</v>
      </c>
      <c r="E326" s="220" t="s">
        <v>408</v>
      </c>
      <c r="F326" s="221" t="s">
        <v>409</v>
      </c>
      <c r="G326" s="222" t="s">
        <v>129</v>
      </c>
      <c r="H326" s="223">
        <v>105.72</v>
      </c>
      <c r="I326" s="224"/>
      <c r="J326" s="225">
        <f>ROUND(I326*H326,2)</f>
        <v>0</v>
      </c>
      <c r="K326" s="221" t="s">
        <v>130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0.20394000000000001</v>
      </c>
      <c r="R326" s="228">
        <f>Q326*H326</f>
        <v>21.560536800000001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131</v>
      </c>
      <c r="AT326" s="230" t="s">
        <v>126</v>
      </c>
      <c r="AU326" s="230" t="s">
        <v>86</v>
      </c>
      <c r="AY326" s="18" t="s">
        <v>124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131</v>
      </c>
      <c r="BM326" s="230" t="s">
        <v>410</v>
      </c>
    </row>
    <row r="327" s="13" customFormat="1">
      <c r="A327" s="13"/>
      <c r="B327" s="232"/>
      <c r="C327" s="233"/>
      <c r="D327" s="234" t="s">
        <v>133</v>
      </c>
      <c r="E327" s="235" t="s">
        <v>1</v>
      </c>
      <c r="F327" s="236" t="s">
        <v>134</v>
      </c>
      <c r="G327" s="233"/>
      <c r="H327" s="235" t="s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133</v>
      </c>
      <c r="AU327" s="242" t="s">
        <v>86</v>
      </c>
      <c r="AV327" s="13" t="s">
        <v>84</v>
      </c>
      <c r="AW327" s="13" t="s">
        <v>33</v>
      </c>
      <c r="AX327" s="13" t="s">
        <v>76</v>
      </c>
      <c r="AY327" s="242" t="s">
        <v>124</v>
      </c>
    </row>
    <row r="328" s="14" customFormat="1">
      <c r="A328" s="14"/>
      <c r="B328" s="243"/>
      <c r="C328" s="244"/>
      <c r="D328" s="234" t="s">
        <v>133</v>
      </c>
      <c r="E328" s="245" t="s">
        <v>1</v>
      </c>
      <c r="F328" s="246" t="s">
        <v>135</v>
      </c>
      <c r="G328" s="244"/>
      <c r="H328" s="247">
        <v>8.4700000000000006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133</v>
      </c>
      <c r="AU328" s="253" t="s">
        <v>86</v>
      </c>
      <c r="AV328" s="14" t="s">
        <v>86</v>
      </c>
      <c r="AW328" s="14" t="s">
        <v>33</v>
      </c>
      <c r="AX328" s="14" t="s">
        <v>76</v>
      </c>
      <c r="AY328" s="253" t="s">
        <v>124</v>
      </c>
    </row>
    <row r="329" s="14" customFormat="1">
      <c r="A329" s="14"/>
      <c r="B329" s="243"/>
      <c r="C329" s="244"/>
      <c r="D329" s="234" t="s">
        <v>133</v>
      </c>
      <c r="E329" s="245" t="s">
        <v>1</v>
      </c>
      <c r="F329" s="246" t="s">
        <v>136</v>
      </c>
      <c r="G329" s="244"/>
      <c r="H329" s="247">
        <v>15.289999999999999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133</v>
      </c>
      <c r="AU329" s="253" t="s">
        <v>86</v>
      </c>
      <c r="AV329" s="14" t="s">
        <v>86</v>
      </c>
      <c r="AW329" s="14" t="s">
        <v>33</v>
      </c>
      <c r="AX329" s="14" t="s">
        <v>76</v>
      </c>
      <c r="AY329" s="253" t="s">
        <v>124</v>
      </c>
    </row>
    <row r="330" s="14" customFormat="1">
      <c r="A330" s="14"/>
      <c r="B330" s="243"/>
      <c r="C330" s="244"/>
      <c r="D330" s="234" t="s">
        <v>133</v>
      </c>
      <c r="E330" s="245" t="s">
        <v>1</v>
      </c>
      <c r="F330" s="246" t="s">
        <v>137</v>
      </c>
      <c r="G330" s="244"/>
      <c r="H330" s="247">
        <v>25.960000000000001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133</v>
      </c>
      <c r="AU330" s="253" t="s">
        <v>86</v>
      </c>
      <c r="AV330" s="14" t="s">
        <v>86</v>
      </c>
      <c r="AW330" s="14" t="s">
        <v>33</v>
      </c>
      <c r="AX330" s="14" t="s">
        <v>76</v>
      </c>
      <c r="AY330" s="253" t="s">
        <v>124</v>
      </c>
    </row>
    <row r="331" s="14" customFormat="1">
      <c r="A331" s="14"/>
      <c r="B331" s="243"/>
      <c r="C331" s="244"/>
      <c r="D331" s="234" t="s">
        <v>133</v>
      </c>
      <c r="E331" s="245" t="s">
        <v>1</v>
      </c>
      <c r="F331" s="246" t="s">
        <v>142</v>
      </c>
      <c r="G331" s="244"/>
      <c r="H331" s="247">
        <v>56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133</v>
      </c>
      <c r="AU331" s="253" t="s">
        <v>86</v>
      </c>
      <c r="AV331" s="14" t="s">
        <v>86</v>
      </c>
      <c r="AW331" s="14" t="s">
        <v>33</v>
      </c>
      <c r="AX331" s="14" t="s">
        <v>76</v>
      </c>
      <c r="AY331" s="253" t="s">
        <v>124</v>
      </c>
    </row>
    <row r="332" s="15" customFormat="1">
      <c r="A332" s="15"/>
      <c r="B332" s="254"/>
      <c r="C332" s="255"/>
      <c r="D332" s="234" t="s">
        <v>133</v>
      </c>
      <c r="E332" s="256" t="s">
        <v>1</v>
      </c>
      <c r="F332" s="257" t="s">
        <v>138</v>
      </c>
      <c r="G332" s="255"/>
      <c r="H332" s="258">
        <v>105.72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133</v>
      </c>
      <c r="AU332" s="264" t="s">
        <v>86</v>
      </c>
      <c r="AV332" s="15" t="s">
        <v>131</v>
      </c>
      <c r="AW332" s="15" t="s">
        <v>33</v>
      </c>
      <c r="AX332" s="15" t="s">
        <v>84</v>
      </c>
      <c r="AY332" s="264" t="s">
        <v>124</v>
      </c>
    </row>
    <row r="333" s="2" customFormat="1" ht="44.25" customHeight="1">
      <c r="A333" s="39"/>
      <c r="B333" s="40"/>
      <c r="C333" s="219" t="s">
        <v>411</v>
      </c>
      <c r="D333" s="219" t="s">
        <v>126</v>
      </c>
      <c r="E333" s="220" t="s">
        <v>412</v>
      </c>
      <c r="F333" s="221" t="s">
        <v>413</v>
      </c>
      <c r="G333" s="222" t="s">
        <v>129</v>
      </c>
      <c r="H333" s="223">
        <v>215.44</v>
      </c>
      <c r="I333" s="224"/>
      <c r="J333" s="225">
        <f>ROUND(I333*H333,2)</f>
        <v>0</v>
      </c>
      <c r="K333" s="221" t="s">
        <v>130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0.38700000000000001</v>
      </c>
      <c r="R333" s="228">
        <f>Q333*H333</f>
        <v>83.375280000000004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131</v>
      </c>
      <c r="AT333" s="230" t="s">
        <v>126</v>
      </c>
      <c r="AU333" s="230" t="s">
        <v>86</v>
      </c>
      <c r="AY333" s="18" t="s">
        <v>124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131</v>
      </c>
      <c r="BM333" s="230" t="s">
        <v>414</v>
      </c>
    </row>
    <row r="334" s="13" customFormat="1">
      <c r="A334" s="13"/>
      <c r="B334" s="232"/>
      <c r="C334" s="233"/>
      <c r="D334" s="234" t="s">
        <v>133</v>
      </c>
      <c r="E334" s="235" t="s">
        <v>1</v>
      </c>
      <c r="F334" s="236" t="s">
        <v>134</v>
      </c>
      <c r="G334" s="233"/>
      <c r="H334" s="235" t="s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133</v>
      </c>
      <c r="AU334" s="242" t="s">
        <v>86</v>
      </c>
      <c r="AV334" s="13" t="s">
        <v>84</v>
      </c>
      <c r="AW334" s="13" t="s">
        <v>33</v>
      </c>
      <c r="AX334" s="13" t="s">
        <v>76</v>
      </c>
      <c r="AY334" s="242" t="s">
        <v>124</v>
      </c>
    </row>
    <row r="335" s="14" customFormat="1">
      <c r="A335" s="14"/>
      <c r="B335" s="243"/>
      <c r="C335" s="244"/>
      <c r="D335" s="234" t="s">
        <v>133</v>
      </c>
      <c r="E335" s="245" t="s">
        <v>1</v>
      </c>
      <c r="F335" s="246" t="s">
        <v>415</v>
      </c>
      <c r="G335" s="244"/>
      <c r="H335" s="247">
        <v>16.940000000000001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133</v>
      </c>
      <c r="AU335" s="253" t="s">
        <v>86</v>
      </c>
      <c r="AV335" s="14" t="s">
        <v>86</v>
      </c>
      <c r="AW335" s="14" t="s">
        <v>33</v>
      </c>
      <c r="AX335" s="14" t="s">
        <v>76</v>
      </c>
      <c r="AY335" s="253" t="s">
        <v>124</v>
      </c>
    </row>
    <row r="336" s="14" customFormat="1">
      <c r="A336" s="14"/>
      <c r="B336" s="243"/>
      <c r="C336" s="244"/>
      <c r="D336" s="234" t="s">
        <v>133</v>
      </c>
      <c r="E336" s="245" t="s">
        <v>1</v>
      </c>
      <c r="F336" s="246" t="s">
        <v>416</v>
      </c>
      <c r="G336" s="244"/>
      <c r="H336" s="247">
        <v>30.579999999999998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133</v>
      </c>
      <c r="AU336" s="253" t="s">
        <v>86</v>
      </c>
      <c r="AV336" s="14" t="s">
        <v>86</v>
      </c>
      <c r="AW336" s="14" t="s">
        <v>33</v>
      </c>
      <c r="AX336" s="14" t="s">
        <v>76</v>
      </c>
      <c r="AY336" s="253" t="s">
        <v>124</v>
      </c>
    </row>
    <row r="337" s="14" customFormat="1">
      <c r="A337" s="14"/>
      <c r="B337" s="243"/>
      <c r="C337" s="244"/>
      <c r="D337" s="234" t="s">
        <v>133</v>
      </c>
      <c r="E337" s="245" t="s">
        <v>1</v>
      </c>
      <c r="F337" s="246" t="s">
        <v>417</v>
      </c>
      <c r="G337" s="244"/>
      <c r="H337" s="247">
        <v>51.920000000000002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133</v>
      </c>
      <c r="AU337" s="253" t="s">
        <v>86</v>
      </c>
      <c r="AV337" s="14" t="s">
        <v>86</v>
      </c>
      <c r="AW337" s="14" t="s">
        <v>33</v>
      </c>
      <c r="AX337" s="14" t="s">
        <v>76</v>
      </c>
      <c r="AY337" s="253" t="s">
        <v>124</v>
      </c>
    </row>
    <row r="338" s="14" customFormat="1">
      <c r="A338" s="14"/>
      <c r="B338" s="243"/>
      <c r="C338" s="244"/>
      <c r="D338" s="234" t="s">
        <v>133</v>
      </c>
      <c r="E338" s="245" t="s">
        <v>1</v>
      </c>
      <c r="F338" s="246" t="s">
        <v>418</v>
      </c>
      <c r="G338" s="244"/>
      <c r="H338" s="247">
        <v>112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133</v>
      </c>
      <c r="AU338" s="253" t="s">
        <v>86</v>
      </c>
      <c r="AV338" s="14" t="s">
        <v>86</v>
      </c>
      <c r="AW338" s="14" t="s">
        <v>33</v>
      </c>
      <c r="AX338" s="14" t="s">
        <v>76</v>
      </c>
      <c r="AY338" s="253" t="s">
        <v>124</v>
      </c>
    </row>
    <row r="339" s="13" customFormat="1">
      <c r="A339" s="13"/>
      <c r="B339" s="232"/>
      <c r="C339" s="233"/>
      <c r="D339" s="234" t="s">
        <v>133</v>
      </c>
      <c r="E339" s="235" t="s">
        <v>1</v>
      </c>
      <c r="F339" s="236" t="s">
        <v>157</v>
      </c>
      <c r="G339" s="233"/>
      <c r="H339" s="235" t="s">
        <v>1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133</v>
      </c>
      <c r="AU339" s="242" t="s">
        <v>86</v>
      </c>
      <c r="AV339" s="13" t="s">
        <v>84</v>
      </c>
      <c r="AW339" s="13" t="s">
        <v>33</v>
      </c>
      <c r="AX339" s="13" t="s">
        <v>76</v>
      </c>
      <c r="AY339" s="242" t="s">
        <v>124</v>
      </c>
    </row>
    <row r="340" s="14" customFormat="1">
      <c r="A340" s="14"/>
      <c r="B340" s="243"/>
      <c r="C340" s="244"/>
      <c r="D340" s="234" t="s">
        <v>133</v>
      </c>
      <c r="E340" s="245" t="s">
        <v>1</v>
      </c>
      <c r="F340" s="246" t="s">
        <v>158</v>
      </c>
      <c r="G340" s="244"/>
      <c r="H340" s="247">
        <v>4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133</v>
      </c>
      <c r="AU340" s="253" t="s">
        <v>86</v>
      </c>
      <c r="AV340" s="14" t="s">
        <v>86</v>
      </c>
      <c r="AW340" s="14" t="s">
        <v>33</v>
      </c>
      <c r="AX340" s="14" t="s">
        <v>76</v>
      </c>
      <c r="AY340" s="253" t="s">
        <v>124</v>
      </c>
    </row>
    <row r="341" s="15" customFormat="1">
      <c r="A341" s="15"/>
      <c r="B341" s="254"/>
      <c r="C341" s="255"/>
      <c r="D341" s="234" t="s">
        <v>133</v>
      </c>
      <c r="E341" s="256" t="s">
        <v>1</v>
      </c>
      <c r="F341" s="257" t="s">
        <v>138</v>
      </c>
      <c r="G341" s="255"/>
      <c r="H341" s="258">
        <v>215.44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133</v>
      </c>
      <c r="AU341" s="264" t="s">
        <v>86</v>
      </c>
      <c r="AV341" s="15" t="s">
        <v>131</v>
      </c>
      <c r="AW341" s="15" t="s">
        <v>33</v>
      </c>
      <c r="AX341" s="15" t="s">
        <v>84</v>
      </c>
      <c r="AY341" s="264" t="s">
        <v>124</v>
      </c>
    </row>
    <row r="342" s="2" customFormat="1" ht="49.05" customHeight="1">
      <c r="A342" s="39"/>
      <c r="B342" s="40"/>
      <c r="C342" s="219" t="s">
        <v>419</v>
      </c>
      <c r="D342" s="219" t="s">
        <v>126</v>
      </c>
      <c r="E342" s="220" t="s">
        <v>420</v>
      </c>
      <c r="F342" s="221" t="s">
        <v>421</v>
      </c>
      <c r="G342" s="222" t="s">
        <v>129</v>
      </c>
      <c r="H342" s="223">
        <v>4</v>
      </c>
      <c r="I342" s="224"/>
      <c r="J342" s="225">
        <f>ROUND(I342*H342,2)</f>
        <v>0</v>
      </c>
      <c r="K342" s="221" t="s">
        <v>130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0.39561000000000002</v>
      </c>
      <c r="R342" s="228">
        <f>Q342*H342</f>
        <v>1.5824400000000001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131</v>
      </c>
      <c r="AT342" s="230" t="s">
        <v>126</v>
      </c>
      <c r="AU342" s="230" t="s">
        <v>86</v>
      </c>
      <c r="AY342" s="18" t="s">
        <v>124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131</v>
      </c>
      <c r="BM342" s="230" t="s">
        <v>422</v>
      </c>
    </row>
    <row r="343" s="13" customFormat="1">
      <c r="A343" s="13"/>
      <c r="B343" s="232"/>
      <c r="C343" s="233"/>
      <c r="D343" s="234" t="s">
        <v>133</v>
      </c>
      <c r="E343" s="235" t="s">
        <v>1</v>
      </c>
      <c r="F343" s="236" t="s">
        <v>157</v>
      </c>
      <c r="G343" s="233"/>
      <c r="H343" s="235" t="s">
        <v>1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133</v>
      </c>
      <c r="AU343" s="242" t="s">
        <v>86</v>
      </c>
      <c r="AV343" s="13" t="s">
        <v>84</v>
      </c>
      <c r="AW343" s="13" t="s">
        <v>33</v>
      </c>
      <c r="AX343" s="13" t="s">
        <v>76</v>
      </c>
      <c r="AY343" s="242" t="s">
        <v>124</v>
      </c>
    </row>
    <row r="344" s="14" customFormat="1">
      <c r="A344" s="14"/>
      <c r="B344" s="243"/>
      <c r="C344" s="244"/>
      <c r="D344" s="234" t="s">
        <v>133</v>
      </c>
      <c r="E344" s="245" t="s">
        <v>1</v>
      </c>
      <c r="F344" s="246" t="s">
        <v>158</v>
      </c>
      <c r="G344" s="244"/>
      <c r="H344" s="247">
        <v>4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133</v>
      </c>
      <c r="AU344" s="253" t="s">
        <v>86</v>
      </c>
      <c r="AV344" s="14" t="s">
        <v>86</v>
      </c>
      <c r="AW344" s="14" t="s">
        <v>33</v>
      </c>
      <c r="AX344" s="14" t="s">
        <v>76</v>
      </c>
      <c r="AY344" s="253" t="s">
        <v>124</v>
      </c>
    </row>
    <row r="345" s="2" customFormat="1" ht="37.8" customHeight="1">
      <c r="A345" s="39"/>
      <c r="B345" s="40"/>
      <c r="C345" s="219" t="s">
        <v>423</v>
      </c>
      <c r="D345" s="219" t="s">
        <v>126</v>
      </c>
      <c r="E345" s="220" t="s">
        <v>424</v>
      </c>
      <c r="F345" s="221" t="s">
        <v>425</v>
      </c>
      <c r="G345" s="222" t="s">
        <v>129</v>
      </c>
      <c r="H345" s="223">
        <v>4</v>
      </c>
      <c r="I345" s="224"/>
      <c r="J345" s="225">
        <f>ROUND(I345*H345,2)</f>
        <v>0</v>
      </c>
      <c r="K345" s="221" t="s">
        <v>130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0.51085999999999998</v>
      </c>
      <c r="R345" s="228">
        <f>Q345*H345</f>
        <v>2.0434399999999999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131</v>
      </c>
      <c r="AT345" s="230" t="s">
        <v>126</v>
      </c>
      <c r="AU345" s="230" t="s">
        <v>86</v>
      </c>
      <c r="AY345" s="18" t="s">
        <v>124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131</v>
      </c>
      <c r="BM345" s="230" t="s">
        <v>426</v>
      </c>
    </row>
    <row r="346" s="13" customFormat="1">
      <c r="A346" s="13"/>
      <c r="B346" s="232"/>
      <c r="C346" s="233"/>
      <c r="D346" s="234" t="s">
        <v>133</v>
      </c>
      <c r="E346" s="235" t="s">
        <v>1</v>
      </c>
      <c r="F346" s="236" t="s">
        <v>157</v>
      </c>
      <c r="G346" s="233"/>
      <c r="H346" s="235" t="s">
        <v>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133</v>
      </c>
      <c r="AU346" s="242" t="s">
        <v>86</v>
      </c>
      <c r="AV346" s="13" t="s">
        <v>84</v>
      </c>
      <c r="AW346" s="13" t="s">
        <v>33</v>
      </c>
      <c r="AX346" s="13" t="s">
        <v>76</v>
      </c>
      <c r="AY346" s="242" t="s">
        <v>124</v>
      </c>
    </row>
    <row r="347" s="14" customFormat="1">
      <c r="A347" s="14"/>
      <c r="B347" s="243"/>
      <c r="C347" s="244"/>
      <c r="D347" s="234" t="s">
        <v>133</v>
      </c>
      <c r="E347" s="245" t="s">
        <v>1</v>
      </c>
      <c r="F347" s="246" t="s">
        <v>158</v>
      </c>
      <c r="G347" s="244"/>
      <c r="H347" s="247">
        <v>4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133</v>
      </c>
      <c r="AU347" s="253" t="s">
        <v>86</v>
      </c>
      <c r="AV347" s="14" t="s">
        <v>86</v>
      </c>
      <c r="AW347" s="14" t="s">
        <v>33</v>
      </c>
      <c r="AX347" s="14" t="s">
        <v>76</v>
      </c>
      <c r="AY347" s="253" t="s">
        <v>124</v>
      </c>
    </row>
    <row r="348" s="2" customFormat="1" ht="24.15" customHeight="1">
      <c r="A348" s="39"/>
      <c r="B348" s="40"/>
      <c r="C348" s="219" t="s">
        <v>427</v>
      </c>
      <c r="D348" s="219" t="s">
        <v>126</v>
      </c>
      <c r="E348" s="220" t="s">
        <v>428</v>
      </c>
      <c r="F348" s="221" t="s">
        <v>429</v>
      </c>
      <c r="G348" s="222" t="s">
        <v>129</v>
      </c>
      <c r="H348" s="223">
        <v>4</v>
      </c>
      <c r="I348" s="224"/>
      <c r="J348" s="225">
        <f>ROUND(I348*H348,2)</f>
        <v>0</v>
      </c>
      <c r="K348" s="221" t="s">
        <v>130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0.00051000000000000004</v>
      </c>
      <c r="R348" s="228">
        <f>Q348*H348</f>
        <v>0.0020400000000000001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131</v>
      </c>
      <c r="AT348" s="230" t="s">
        <v>126</v>
      </c>
      <c r="AU348" s="230" t="s">
        <v>86</v>
      </c>
      <c r="AY348" s="18" t="s">
        <v>124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131</v>
      </c>
      <c r="BM348" s="230" t="s">
        <v>430</v>
      </c>
    </row>
    <row r="349" s="13" customFormat="1">
      <c r="A349" s="13"/>
      <c r="B349" s="232"/>
      <c r="C349" s="233"/>
      <c r="D349" s="234" t="s">
        <v>133</v>
      </c>
      <c r="E349" s="235" t="s">
        <v>1</v>
      </c>
      <c r="F349" s="236" t="s">
        <v>157</v>
      </c>
      <c r="G349" s="233"/>
      <c r="H349" s="235" t="s">
        <v>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133</v>
      </c>
      <c r="AU349" s="242" t="s">
        <v>86</v>
      </c>
      <c r="AV349" s="13" t="s">
        <v>84</v>
      </c>
      <c r="AW349" s="13" t="s">
        <v>33</v>
      </c>
      <c r="AX349" s="13" t="s">
        <v>76</v>
      </c>
      <c r="AY349" s="242" t="s">
        <v>124</v>
      </c>
    </row>
    <row r="350" s="14" customFormat="1">
      <c r="A350" s="14"/>
      <c r="B350" s="243"/>
      <c r="C350" s="244"/>
      <c r="D350" s="234" t="s">
        <v>133</v>
      </c>
      <c r="E350" s="245" t="s">
        <v>1</v>
      </c>
      <c r="F350" s="246" t="s">
        <v>158</v>
      </c>
      <c r="G350" s="244"/>
      <c r="H350" s="247">
        <v>4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133</v>
      </c>
      <c r="AU350" s="253" t="s">
        <v>86</v>
      </c>
      <c r="AV350" s="14" t="s">
        <v>86</v>
      </c>
      <c r="AW350" s="14" t="s">
        <v>33</v>
      </c>
      <c r="AX350" s="14" t="s">
        <v>76</v>
      </c>
      <c r="AY350" s="253" t="s">
        <v>124</v>
      </c>
    </row>
    <row r="351" s="2" customFormat="1" ht="44.25" customHeight="1">
      <c r="A351" s="39"/>
      <c r="B351" s="40"/>
      <c r="C351" s="219" t="s">
        <v>431</v>
      </c>
      <c r="D351" s="219" t="s">
        <v>126</v>
      </c>
      <c r="E351" s="220" t="s">
        <v>432</v>
      </c>
      <c r="F351" s="221" t="s">
        <v>433</v>
      </c>
      <c r="G351" s="222" t="s">
        <v>129</v>
      </c>
      <c r="H351" s="223">
        <v>4</v>
      </c>
      <c r="I351" s="224"/>
      <c r="J351" s="225">
        <f>ROUND(I351*H351,2)</f>
        <v>0</v>
      </c>
      <c r="K351" s="221" t="s">
        <v>130</v>
      </c>
      <c r="L351" s="45"/>
      <c r="M351" s="226" t="s">
        <v>1</v>
      </c>
      <c r="N351" s="227" t="s">
        <v>41</v>
      </c>
      <c r="O351" s="92"/>
      <c r="P351" s="228">
        <f>O351*H351</f>
        <v>0</v>
      </c>
      <c r="Q351" s="228">
        <v>0.12966</v>
      </c>
      <c r="R351" s="228">
        <f>Q351*H351</f>
        <v>0.51863999999999999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131</v>
      </c>
      <c r="AT351" s="230" t="s">
        <v>126</v>
      </c>
      <c r="AU351" s="230" t="s">
        <v>86</v>
      </c>
      <c r="AY351" s="18" t="s">
        <v>124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131</v>
      </c>
      <c r="BM351" s="230" t="s">
        <v>434</v>
      </c>
    </row>
    <row r="352" s="13" customFormat="1">
      <c r="A352" s="13"/>
      <c r="B352" s="232"/>
      <c r="C352" s="233"/>
      <c r="D352" s="234" t="s">
        <v>133</v>
      </c>
      <c r="E352" s="235" t="s">
        <v>1</v>
      </c>
      <c r="F352" s="236" t="s">
        <v>157</v>
      </c>
      <c r="G352" s="233"/>
      <c r="H352" s="235" t="s">
        <v>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133</v>
      </c>
      <c r="AU352" s="242" t="s">
        <v>86</v>
      </c>
      <c r="AV352" s="13" t="s">
        <v>84</v>
      </c>
      <c r="AW352" s="13" t="s">
        <v>33</v>
      </c>
      <c r="AX352" s="13" t="s">
        <v>76</v>
      </c>
      <c r="AY352" s="242" t="s">
        <v>124</v>
      </c>
    </row>
    <row r="353" s="14" customFormat="1">
      <c r="A353" s="14"/>
      <c r="B353" s="243"/>
      <c r="C353" s="244"/>
      <c r="D353" s="234" t="s">
        <v>133</v>
      </c>
      <c r="E353" s="245" t="s">
        <v>1</v>
      </c>
      <c r="F353" s="246" t="s">
        <v>158</v>
      </c>
      <c r="G353" s="244"/>
      <c r="H353" s="247">
        <v>4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133</v>
      </c>
      <c r="AU353" s="253" t="s">
        <v>86</v>
      </c>
      <c r="AV353" s="14" t="s">
        <v>86</v>
      </c>
      <c r="AW353" s="14" t="s">
        <v>33</v>
      </c>
      <c r="AX353" s="14" t="s">
        <v>76</v>
      </c>
      <c r="AY353" s="253" t="s">
        <v>124</v>
      </c>
    </row>
    <row r="354" s="12" customFormat="1" ht="22.8" customHeight="1">
      <c r="A354" s="12"/>
      <c r="B354" s="203"/>
      <c r="C354" s="204"/>
      <c r="D354" s="205" t="s">
        <v>75</v>
      </c>
      <c r="E354" s="217" t="s">
        <v>168</v>
      </c>
      <c r="F354" s="217" t="s">
        <v>435</v>
      </c>
      <c r="G354" s="204"/>
      <c r="H354" s="204"/>
      <c r="I354" s="207"/>
      <c r="J354" s="218">
        <f>BK354</f>
        <v>0</v>
      </c>
      <c r="K354" s="204"/>
      <c r="L354" s="209"/>
      <c r="M354" s="210"/>
      <c r="N354" s="211"/>
      <c r="O354" s="211"/>
      <c r="P354" s="212">
        <f>SUM(P355:P396)</f>
        <v>0</v>
      </c>
      <c r="Q354" s="211"/>
      <c r="R354" s="212">
        <f>SUM(R355:R396)</f>
        <v>6.6605758500000016</v>
      </c>
      <c r="S354" s="211"/>
      <c r="T354" s="213">
        <f>SUM(T355:T396)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4" t="s">
        <v>84</v>
      </c>
      <c r="AT354" s="215" t="s">
        <v>75</v>
      </c>
      <c r="AU354" s="215" t="s">
        <v>84</v>
      </c>
      <c r="AY354" s="214" t="s">
        <v>124</v>
      </c>
      <c r="BK354" s="216">
        <f>SUM(BK355:BK396)</f>
        <v>0</v>
      </c>
    </row>
    <row r="355" s="2" customFormat="1" ht="16.5" customHeight="1">
      <c r="A355" s="39"/>
      <c r="B355" s="40"/>
      <c r="C355" s="219" t="s">
        <v>436</v>
      </c>
      <c r="D355" s="219" t="s">
        <v>126</v>
      </c>
      <c r="E355" s="220" t="s">
        <v>437</v>
      </c>
      <c r="F355" s="221" t="s">
        <v>438</v>
      </c>
      <c r="G355" s="222" t="s">
        <v>180</v>
      </c>
      <c r="H355" s="223">
        <v>1344</v>
      </c>
      <c r="I355" s="224"/>
      <c r="J355" s="225">
        <f>ROUND(I355*H355,2)</f>
        <v>0</v>
      </c>
      <c r="K355" s="221" t="s">
        <v>1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0.00019000000000000001</v>
      </c>
      <c r="R355" s="228">
        <f>Q355*H355</f>
        <v>0.25536000000000003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131</v>
      </c>
      <c r="AT355" s="230" t="s">
        <v>126</v>
      </c>
      <c r="AU355" s="230" t="s">
        <v>86</v>
      </c>
      <c r="AY355" s="18" t="s">
        <v>124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131</v>
      </c>
      <c r="BM355" s="230" t="s">
        <v>439</v>
      </c>
    </row>
    <row r="356" s="2" customFormat="1" ht="44.25" customHeight="1">
      <c r="A356" s="39"/>
      <c r="B356" s="40"/>
      <c r="C356" s="219" t="s">
        <v>440</v>
      </c>
      <c r="D356" s="219" t="s">
        <v>126</v>
      </c>
      <c r="E356" s="220" t="s">
        <v>441</v>
      </c>
      <c r="F356" s="221" t="s">
        <v>442</v>
      </c>
      <c r="G356" s="222" t="s">
        <v>351</v>
      </c>
      <c r="H356" s="223">
        <v>1</v>
      </c>
      <c r="I356" s="224"/>
      <c r="J356" s="225">
        <f>ROUND(I356*H356,2)</f>
        <v>0</v>
      </c>
      <c r="K356" s="221" t="s">
        <v>130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0.00167</v>
      </c>
      <c r="R356" s="228">
        <f>Q356*H356</f>
        <v>0.00167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131</v>
      </c>
      <c r="AT356" s="230" t="s">
        <v>126</v>
      </c>
      <c r="AU356" s="230" t="s">
        <v>86</v>
      </c>
      <c r="AY356" s="18" t="s">
        <v>124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131</v>
      </c>
      <c r="BM356" s="230" t="s">
        <v>443</v>
      </c>
    </row>
    <row r="357" s="2" customFormat="1" ht="21.75" customHeight="1">
      <c r="A357" s="39"/>
      <c r="B357" s="40"/>
      <c r="C357" s="276" t="s">
        <v>444</v>
      </c>
      <c r="D357" s="276" t="s">
        <v>315</v>
      </c>
      <c r="E357" s="277" t="s">
        <v>445</v>
      </c>
      <c r="F357" s="278" t="s">
        <v>446</v>
      </c>
      <c r="G357" s="279" t="s">
        <v>351</v>
      </c>
      <c r="H357" s="280">
        <v>1.01</v>
      </c>
      <c r="I357" s="281"/>
      <c r="J357" s="282">
        <f>ROUND(I357*H357,2)</f>
        <v>0</v>
      </c>
      <c r="K357" s="278" t="s">
        <v>130</v>
      </c>
      <c r="L357" s="283"/>
      <c r="M357" s="284" t="s">
        <v>1</v>
      </c>
      <c r="N357" s="285" t="s">
        <v>41</v>
      </c>
      <c r="O357" s="92"/>
      <c r="P357" s="228">
        <f>O357*H357</f>
        <v>0</v>
      </c>
      <c r="Q357" s="228">
        <v>0.0112</v>
      </c>
      <c r="R357" s="228">
        <f>Q357*H357</f>
        <v>0.011311999999999999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168</v>
      </c>
      <c r="AT357" s="230" t="s">
        <v>315</v>
      </c>
      <c r="AU357" s="230" t="s">
        <v>86</v>
      </c>
      <c r="AY357" s="18" t="s">
        <v>124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131</v>
      </c>
      <c r="BM357" s="230" t="s">
        <v>447</v>
      </c>
    </row>
    <row r="358" s="14" customFormat="1">
      <c r="A358" s="14"/>
      <c r="B358" s="243"/>
      <c r="C358" s="244"/>
      <c r="D358" s="234" t="s">
        <v>133</v>
      </c>
      <c r="E358" s="244"/>
      <c r="F358" s="246" t="s">
        <v>448</v>
      </c>
      <c r="G358" s="244"/>
      <c r="H358" s="247">
        <v>1.01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133</v>
      </c>
      <c r="AU358" s="253" t="s">
        <v>86</v>
      </c>
      <c r="AV358" s="14" t="s">
        <v>86</v>
      </c>
      <c r="AW358" s="14" t="s">
        <v>4</v>
      </c>
      <c r="AX358" s="14" t="s">
        <v>84</v>
      </c>
      <c r="AY358" s="253" t="s">
        <v>124</v>
      </c>
    </row>
    <row r="359" s="2" customFormat="1" ht="44.25" customHeight="1">
      <c r="A359" s="39"/>
      <c r="B359" s="40"/>
      <c r="C359" s="219" t="s">
        <v>449</v>
      </c>
      <c r="D359" s="219" t="s">
        <v>126</v>
      </c>
      <c r="E359" s="220" t="s">
        <v>450</v>
      </c>
      <c r="F359" s="221" t="s">
        <v>451</v>
      </c>
      <c r="G359" s="222" t="s">
        <v>351</v>
      </c>
      <c r="H359" s="223">
        <v>2</v>
      </c>
      <c r="I359" s="224"/>
      <c r="J359" s="225">
        <f>ROUND(I359*H359,2)</f>
        <v>0</v>
      </c>
      <c r="K359" s="221" t="s">
        <v>130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0.00167</v>
      </c>
      <c r="R359" s="228">
        <f>Q359*H359</f>
        <v>0.0033400000000000001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131</v>
      </c>
      <c r="AT359" s="230" t="s">
        <v>126</v>
      </c>
      <c r="AU359" s="230" t="s">
        <v>86</v>
      </c>
      <c r="AY359" s="18" t="s">
        <v>124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131</v>
      </c>
      <c r="BM359" s="230" t="s">
        <v>452</v>
      </c>
    </row>
    <row r="360" s="2" customFormat="1" ht="24.15" customHeight="1">
      <c r="A360" s="39"/>
      <c r="B360" s="40"/>
      <c r="C360" s="276" t="s">
        <v>453</v>
      </c>
      <c r="D360" s="276" t="s">
        <v>315</v>
      </c>
      <c r="E360" s="277" t="s">
        <v>454</v>
      </c>
      <c r="F360" s="278" t="s">
        <v>455</v>
      </c>
      <c r="G360" s="279" t="s">
        <v>351</v>
      </c>
      <c r="H360" s="280">
        <v>2.02</v>
      </c>
      <c r="I360" s="281"/>
      <c r="J360" s="282">
        <f>ROUND(I360*H360,2)</f>
        <v>0</v>
      </c>
      <c r="K360" s="278" t="s">
        <v>130</v>
      </c>
      <c r="L360" s="283"/>
      <c r="M360" s="284" t="s">
        <v>1</v>
      </c>
      <c r="N360" s="285" t="s">
        <v>41</v>
      </c>
      <c r="O360" s="92"/>
      <c r="P360" s="228">
        <f>O360*H360</f>
        <v>0</v>
      </c>
      <c r="Q360" s="228">
        <v>0.012200000000000001</v>
      </c>
      <c r="R360" s="228">
        <f>Q360*H360</f>
        <v>0.024644000000000003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168</v>
      </c>
      <c r="AT360" s="230" t="s">
        <v>315</v>
      </c>
      <c r="AU360" s="230" t="s">
        <v>86</v>
      </c>
      <c r="AY360" s="18" t="s">
        <v>124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131</v>
      </c>
      <c r="BM360" s="230" t="s">
        <v>456</v>
      </c>
    </row>
    <row r="361" s="14" customFormat="1">
      <c r="A361" s="14"/>
      <c r="B361" s="243"/>
      <c r="C361" s="244"/>
      <c r="D361" s="234" t="s">
        <v>133</v>
      </c>
      <c r="E361" s="244"/>
      <c r="F361" s="246" t="s">
        <v>457</v>
      </c>
      <c r="G361" s="244"/>
      <c r="H361" s="247">
        <v>2.02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133</v>
      </c>
      <c r="AU361" s="253" t="s">
        <v>86</v>
      </c>
      <c r="AV361" s="14" t="s">
        <v>86</v>
      </c>
      <c r="AW361" s="14" t="s">
        <v>4</v>
      </c>
      <c r="AX361" s="14" t="s">
        <v>84</v>
      </c>
      <c r="AY361" s="253" t="s">
        <v>124</v>
      </c>
    </row>
    <row r="362" s="2" customFormat="1" ht="44.25" customHeight="1">
      <c r="A362" s="39"/>
      <c r="B362" s="40"/>
      <c r="C362" s="219" t="s">
        <v>458</v>
      </c>
      <c r="D362" s="219" t="s">
        <v>126</v>
      </c>
      <c r="E362" s="220" t="s">
        <v>459</v>
      </c>
      <c r="F362" s="221" t="s">
        <v>460</v>
      </c>
      <c r="G362" s="222" t="s">
        <v>351</v>
      </c>
      <c r="H362" s="223">
        <v>2</v>
      </c>
      <c r="I362" s="224"/>
      <c r="J362" s="225">
        <f>ROUND(I362*H362,2)</f>
        <v>0</v>
      </c>
      <c r="K362" s="221" t="s">
        <v>130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0.00282</v>
      </c>
      <c r="R362" s="228">
        <f>Q362*H362</f>
        <v>0.00564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131</v>
      </c>
      <c r="AT362" s="230" t="s">
        <v>126</v>
      </c>
      <c r="AU362" s="230" t="s">
        <v>86</v>
      </c>
      <c r="AY362" s="18" t="s">
        <v>124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131</v>
      </c>
      <c r="BM362" s="230" t="s">
        <v>461</v>
      </c>
    </row>
    <row r="363" s="2" customFormat="1" ht="24.15" customHeight="1">
      <c r="A363" s="39"/>
      <c r="B363" s="40"/>
      <c r="C363" s="276" t="s">
        <v>462</v>
      </c>
      <c r="D363" s="276" t="s">
        <v>315</v>
      </c>
      <c r="E363" s="277" t="s">
        <v>463</v>
      </c>
      <c r="F363" s="278" t="s">
        <v>464</v>
      </c>
      <c r="G363" s="279" t="s">
        <v>351</v>
      </c>
      <c r="H363" s="280">
        <v>2.02</v>
      </c>
      <c r="I363" s="281"/>
      <c r="J363" s="282">
        <f>ROUND(I363*H363,2)</f>
        <v>0</v>
      </c>
      <c r="K363" s="278" t="s">
        <v>130</v>
      </c>
      <c r="L363" s="283"/>
      <c r="M363" s="284" t="s">
        <v>1</v>
      </c>
      <c r="N363" s="285" t="s">
        <v>41</v>
      </c>
      <c r="O363" s="92"/>
      <c r="P363" s="228">
        <f>O363*H363</f>
        <v>0</v>
      </c>
      <c r="Q363" s="228">
        <v>0.019259999999999999</v>
      </c>
      <c r="R363" s="228">
        <f>Q363*H363</f>
        <v>0.038905200000000001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168</v>
      </c>
      <c r="AT363" s="230" t="s">
        <v>315</v>
      </c>
      <c r="AU363" s="230" t="s">
        <v>86</v>
      </c>
      <c r="AY363" s="18" t="s">
        <v>124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131</v>
      </c>
      <c r="BM363" s="230" t="s">
        <v>465</v>
      </c>
    </row>
    <row r="364" s="14" customFormat="1">
      <c r="A364" s="14"/>
      <c r="B364" s="243"/>
      <c r="C364" s="244"/>
      <c r="D364" s="234" t="s">
        <v>133</v>
      </c>
      <c r="E364" s="244"/>
      <c r="F364" s="246" t="s">
        <v>457</v>
      </c>
      <c r="G364" s="244"/>
      <c r="H364" s="247">
        <v>2.02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133</v>
      </c>
      <c r="AU364" s="253" t="s">
        <v>86</v>
      </c>
      <c r="AV364" s="14" t="s">
        <v>86</v>
      </c>
      <c r="AW364" s="14" t="s">
        <v>4</v>
      </c>
      <c r="AX364" s="14" t="s">
        <v>84</v>
      </c>
      <c r="AY364" s="253" t="s">
        <v>124</v>
      </c>
    </row>
    <row r="365" s="2" customFormat="1" ht="37.8" customHeight="1">
      <c r="A365" s="39"/>
      <c r="B365" s="40"/>
      <c r="C365" s="219" t="s">
        <v>466</v>
      </c>
      <c r="D365" s="219" t="s">
        <v>126</v>
      </c>
      <c r="E365" s="220" t="s">
        <v>467</v>
      </c>
      <c r="F365" s="221" t="s">
        <v>468</v>
      </c>
      <c r="G365" s="222" t="s">
        <v>180</v>
      </c>
      <c r="H365" s="223">
        <v>1344</v>
      </c>
      <c r="I365" s="224"/>
      <c r="J365" s="225">
        <f>ROUND(I365*H365,2)</f>
        <v>0</v>
      </c>
      <c r="K365" s="221" t="s">
        <v>130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131</v>
      </c>
      <c r="AT365" s="230" t="s">
        <v>126</v>
      </c>
      <c r="AU365" s="230" t="s">
        <v>86</v>
      </c>
      <c r="AY365" s="18" t="s">
        <v>124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131</v>
      </c>
      <c r="BM365" s="230" t="s">
        <v>469</v>
      </c>
    </row>
    <row r="366" s="2" customFormat="1" ht="21.75" customHeight="1">
      <c r="A366" s="39"/>
      <c r="B366" s="40"/>
      <c r="C366" s="276" t="s">
        <v>470</v>
      </c>
      <c r="D366" s="276" t="s">
        <v>315</v>
      </c>
      <c r="E366" s="277" t="s">
        <v>471</v>
      </c>
      <c r="F366" s="278" t="s">
        <v>472</v>
      </c>
      <c r="G366" s="279" t="s">
        <v>180</v>
      </c>
      <c r="H366" s="280">
        <v>1364.1600000000001</v>
      </c>
      <c r="I366" s="281"/>
      <c r="J366" s="282">
        <f>ROUND(I366*H366,2)</f>
        <v>0</v>
      </c>
      <c r="K366" s="278" t="s">
        <v>130</v>
      </c>
      <c r="L366" s="283"/>
      <c r="M366" s="284" t="s">
        <v>1</v>
      </c>
      <c r="N366" s="285" t="s">
        <v>41</v>
      </c>
      <c r="O366" s="92"/>
      <c r="P366" s="228">
        <f>O366*H366</f>
        <v>0</v>
      </c>
      <c r="Q366" s="228">
        <v>0.0045700000000000003</v>
      </c>
      <c r="R366" s="228">
        <f>Q366*H366</f>
        <v>6.2342112000000007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168</v>
      </c>
      <c r="AT366" s="230" t="s">
        <v>315</v>
      </c>
      <c r="AU366" s="230" t="s">
        <v>86</v>
      </c>
      <c r="AY366" s="18" t="s">
        <v>124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131</v>
      </c>
      <c r="BM366" s="230" t="s">
        <v>473</v>
      </c>
    </row>
    <row r="367" s="14" customFormat="1">
      <c r="A367" s="14"/>
      <c r="B367" s="243"/>
      <c r="C367" s="244"/>
      <c r="D367" s="234" t="s">
        <v>133</v>
      </c>
      <c r="E367" s="244"/>
      <c r="F367" s="246" t="s">
        <v>474</v>
      </c>
      <c r="G367" s="244"/>
      <c r="H367" s="247">
        <v>1364.1600000000001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133</v>
      </c>
      <c r="AU367" s="253" t="s">
        <v>86</v>
      </c>
      <c r="AV367" s="14" t="s">
        <v>86</v>
      </c>
      <c r="AW367" s="14" t="s">
        <v>4</v>
      </c>
      <c r="AX367" s="14" t="s">
        <v>84</v>
      </c>
      <c r="AY367" s="253" t="s">
        <v>124</v>
      </c>
    </row>
    <row r="368" s="2" customFormat="1" ht="44.25" customHeight="1">
      <c r="A368" s="39"/>
      <c r="B368" s="40"/>
      <c r="C368" s="219" t="s">
        <v>475</v>
      </c>
      <c r="D368" s="219" t="s">
        <v>126</v>
      </c>
      <c r="E368" s="220" t="s">
        <v>476</v>
      </c>
      <c r="F368" s="221" t="s">
        <v>477</v>
      </c>
      <c r="G368" s="222" t="s">
        <v>351</v>
      </c>
      <c r="H368" s="223">
        <v>2</v>
      </c>
      <c r="I368" s="224"/>
      <c r="J368" s="225">
        <f>ROUND(I368*H368,2)</f>
        <v>0</v>
      </c>
      <c r="K368" s="221" t="s">
        <v>130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131</v>
      </c>
      <c r="AT368" s="230" t="s">
        <v>126</v>
      </c>
      <c r="AU368" s="230" t="s">
        <v>86</v>
      </c>
      <c r="AY368" s="18" t="s">
        <v>124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131</v>
      </c>
      <c r="BM368" s="230" t="s">
        <v>478</v>
      </c>
    </row>
    <row r="369" s="2" customFormat="1" ht="16.5" customHeight="1">
      <c r="A369" s="39"/>
      <c r="B369" s="40"/>
      <c r="C369" s="276" t="s">
        <v>479</v>
      </c>
      <c r="D369" s="276" t="s">
        <v>315</v>
      </c>
      <c r="E369" s="277" t="s">
        <v>480</v>
      </c>
      <c r="F369" s="278" t="s">
        <v>481</v>
      </c>
      <c r="G369" s="279" t="s">
        <v>351</v>
      </c>
      <c r="H369" s="280">
        <v>2.0299999999999998</v>
      </c>
      <c r="I369" s="281"/>
      <c r="J369" s="282">
        <f>ROUND(I369*H369,2)</f>
        <v>0</v>
      </c>
      <c r="K369" s="278" t="s">
        <v>130</v>
      </c>
      <c r="L369" s="283"/>
      <c r="M369" s="284" t="s">
        <v>1</v>
      </c>
      <c r="N369" s="285" t="s">
        <v>41</v>
      </c>
      <c r="O369" s="92"/>
      <c r="P369" s="228">
        <f>O369*H369</f>
        <v>0</v>
      </c>
      <c r="Q369" s="228">
        <v>0.00038999999999999999</v>
      </c>
      <c r="R369" s="228">
        <f>Q369*H369</f>
        <v>0.00079169999999999989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168</v>
      </c>
      <c r="AT369" s="230" t="s">
        <v>315</v>
      </c>
      <c r="AU369" s="230" t="s">
        <v>86</v>
      </c>
      <c r="AY369" s="18" t="s">
        <v>124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131</v>
      </c>
      <c r="BM369" s="230" t="s">
        <v>482</v>
      </c>
    </row>
    <row r="370" s="14" customFormat="1">
      <c r="A370" s="14"/>
      <c r="B370" s="243"/>
      <c r="C370" s="244"/>
      <c r="D370" s="234" t="s">
        <v>133</v>
      </c>
      <c r="E370" s="244"/>
      <c r="F370" s="246" t="s">
        <v>483</v>
      </c>
      <c r="G370" s="244"/>
      <c r="H370" s="247">
        <v>2.0299999999999998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133</v>
      </c>
      <c r="AU370" s="253" t="s">
        <v>86</v>
      </c>
      <c r="AV370" s="14" t="s">
        <v>86</v>
      </c>
      <c r="AW370" s="14" t="s">
        <v>4</v>
      </c>
      <c r="AX370" s="14" t="s">
        <v>84</v>
      </c>
      <c r="AY370" s="253" t="s">
        <v>124</v>
      </c>
    </row>
    <row r="371" s="2" customFormat="1" ht="37.8" customHeight="1">
      <c r="A371" s="39"/>
      <c r="B371" s="40"/>
      <c r="C371" s="219" t="s">
        <v>484</v>
      </c>
      <c r="D371" s="219" t="s">
        <v>126</v>
      </c>
      <c r="E371" s="220" t="s">
        <v>485</v>
      </c>
      <c r="F371" s="221" t="s">
        <v>486</v>
      </c>
      <c r="G371" s="222" t="s">
        <v>351</v>
      </c>
      <c r="H371" s="223">
        <v>2</v>
      </c>
      <c r="I371" s="224"/>
      <c r="J371" s="225">
        <f>ROUND(I371*H371,2)</f>
        <v>0</v>
      </c>
      <c r="K371" s="221" t="s">
        <v>130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131</v>
      </c>
      <c r="AT371" s="230" t="s">
        <v>126</v>
      </c>
      <c r="AU371" s="230" t="s">
        <v>86</v>
      </c>
      <c r="AY371" s="18" t="s">
        <v>124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131</v>
      </c>
      <c r="BM371" s="230" t="s">
        <v>487</v>
      </c>
    </row>
    <row r="372" s="2" customFormat="1" ht="16.5" customHeight="1">
      <c r="A372" s="39"/>
      <c r="B372" s="40"/>
      <c r="C372" s="276" t="s">
        <v>488</v>
      </c>
      <c r="D372" s="276" t="s">
        <v>315</v>
      </c>
      <c r="E372" s="277" t="s">
        <v>489</v>
      </c>
      <c r="F372" s="278" t="s">
        <v>490</v>
      </c>
      <c r="G372" s="279" t="s">
        <v>351</v>
      </c>
      <c r="H372" s="280">
        <v>2.0299999999999998</v>
      </c>
      <c r="I372" s="281"/>
      <c r="J372" s="282">
        <f>ROUND(I372*H372,2)</f>
        <v>0</v>
      </c>
      <c r="K372" s="278" t="s">
        <v>130</v>
      </c>
      <c r="L372" s="283"/>
      <c r="M372" s="284" t="s">
        <v>1</v>
      </c>
      <c r="N372" s="285" t="s">
        <v>41</v>
      </c>
      <c r="O372" s="92"/>
      <c r="P372" s="228">
        <f>O372*H372</f>
        <v>0</v>
      </c>
      <c r="Q372" s="228">
        <v>0.00048000000000000001</v>
      </c>
      <c r="R372" s="228">
        <f>Q372*H372</f>
        <v>0.00097439999999999994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168</v>
      </c>
      <c r="AT372" s="230" t="s">
        <v>315</v>
      </c>
      <c r="AU372" s="230" t="s">
        <v>86</v>
      </c>
      <c r="AY372" s="18" t="s">
        <v>124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131</v>
      </c>
      <c r="BM372" s="230" t="s">
        <v>491</v>
      </c>
    </row>
    <row r="373" s="14" customFormat="1">
      <c r="A373" s="14"/>
      <c r="B373" s="243"/>
      <c r="C373" s="244"/>
      <c r="D373" s="234" t="s">
        <v>133</v>
      </c>
      <c r="E373" s="244"/>
      <c r="F373" s="246" t="s">
        <v>483</v>
      </c>
      <c r="G373" s="244"/>
      <c r="H373" s="247">
        <v>2.0299999999999998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133</v>
      </c>
      <c r="AU373" s="253" t="s">
        <v>86</v>
      </c>
      <c r="AV373" s="14" t="s">
        <v>86</v>
      </c>
      <c r="AW373" s="14" t="s">
        <v>4</v>
      </c>
      <c r="AX373" s="14" t="s">
        <v>84</v>
      </c>
      <c r="AY373" s="253" t="s">
        <v>124</v>
      </c>
    </row>
    <row r="374" s="2" customFormat="1" ht="44.25" customHeight="1">
      <c r="A374" s="39"/>
      <c r="B374" s="40"/>
      <c r="C374" s="219" t="s">
        <v>492</v>
      </c>
      <c r="D374" s="219" t="s">
        <v>126</v>
      </c>
      <c r="E374" s="220" t="s">
        <v>493</v>
      </c>
      <c r="F374" s="221" t="s">
        <v>494</v>
      </c>
      <c r="G374" s="222" t="s">
        <v>351</v>
      </c>
      <c r="H374" s="223">
        <v>4</v>
      </c>
      <c r="I374" s="224"/>
      <c r="J374" s="225">
        <f>ROUND(I374*H374,2)</f>
        <v>0</v>
      </c>
      <c r="K374" s="221" t="s">
        <v>130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131</v>
      </c>
      <c r="AT374" s="230" t="s">
        <v>126</v>
      </c>
      <c r="AU374" s="230" t="s">
        <v>86</v>
      </c>
      <c r="AY374" s="18" t="s">
        <v>124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131</v>
      </c>
      <c r="BM374" s="230" t="s">
        <v>495</v>
      </c>
    </row>
    <row r="375" s="14" customFormat="1">
      <c r="A375" s="14"/>
      <c r="B375" s="243"/>
      <c r="C375" s="244"/>
      <c r="D375" s="234" t="s">
        <v>133</v>
      </c>
      <c r="E375" s="245" t="s">
        <v>1</v>
      </c>
      <c r="F375" s="246" t="s">
        <v>496</v>
      </c>
      <c r="G375" s="244"/>
      <c r="H375" s="247">
        <v>4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133</v>
      </c>
      <c r="AU375" s="253" t="s">
        <v>86</v>
      </c>
      <c r="AV375" s="14" t="s">
        <v>86</v>
      </c>
      <c r="AW375" s="14" t="s">
        <v>33</v>
      </c>
      <c r="AX375" s="14" t="s">
        <v>76</v>
      </c>
      <c r="AY375" s="253" t="s">
        <v>124</v>
      </c>
    </row>
    <row r="376" s="2" customFormat="1" ht="24.15" customHeight="1">
      <c r="A376" s="39"/>
      <c r="B376" s="40"/>
      <c r="C376" s="276" t="s">
        <v>497</v>
      </c>
      <c r="D376" s="276" t="s">
        <v>315</v>
      </c>
      <c r="E376" s="277" t="s">
        <v>498</v>
      </c>
      <c r="F376" s="278" t="s">
        <v>499</v>
      </c>
      <c r="G376" s="279" t="s">
        <v>351</v>
      </c>
      <c r="H376" s="280">
        <v>2.0299999999999998</v>
      </c>
      <c r="I376" s="281"/>
      <c r="J376" s="282">
        <f>ROUND(I376*H376,2)</f>
        <v>0</v>
      </c>
      <c r="K376" s="278" t="s">
        <v>1</v>
      </c>
      <c r="L376" s="283"/>
      <c r="M376" s="284" t="s">
        <v>1</v>
      </c>
      <c r="N376" s="285" t="s">
        <v>41</v>
      </c>
      <c r="O376" s="92"/>
      <c r="P376" s="228">
        <f>O376*H376</f>
        <v>0</v>
      </c>
      <c r="Q376" s="228">
        <v>0.0038999999999999998</v>
      </c>
      <c r="R376" s="228">
        <f>Q376*H376</f>
        <v>0.0079169999999999987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168</v>
      </c>
      <c r="AT376" s="230" t="s">
        <v>315</v>
      </c>
      <c r="AU376" s="230" t="s">
        <v>86</v>
      </c>
      <c r="AY376" s="18" t="s">
        <v>124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131</v>
      </c>
      <c r="BM376" s="230" t="s">
        <v>500</v>
      </c>
    </row>
    <row r="377" s="14" customFormat="1">
      <c r="A377" s="14"/>
      <c r="B377" s="243"/>
      <c r="C377" s="244"/>
      <c r="D377" s="234" t="s">
        <v>133</v>
      </c>
      <c r="E377" s="244"/>
      <c r="F377" s="246" t="s">
        <v>483</v>
      </c>
      <c r="G377" s="244"/>
      <c r="H377" s="247">
        <v>2.0299999999999998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133</v>
      </c>
      <c r="AU377" s="253" t="s">
        <v>86</v>
      </c>
      <c r="AV377" s="14" t="s">
        <v>86</v>
      </c>
      <c r="AW377" s="14" t="s">
        <v>4</v>
      </c>
      <c r="AX377" s="14" t="s">
        <v>84</v>
      </c>
      <c r="AY377" s="253" t="s">
        <v>124</v>
      </c>
    </row>
    <row r="378" s="2" customFormat="1" ht="24.15" customHeight="1">
      <c r="A378" s="39"/>
      <c r="B378" s="40"/>
      <c r="C378" s="276" t="s">
        <v>501</v>
      </c>
      <c r="D378" s="276" t="s">
        <v>315</v>
      </c>
      <c r="E378" s="277" t="s">
        <v>502</v>
      </c>
      <c r="F378" s="278" t="s">
        <v>503</v>
      </c>
      <c r="G378" s="279" t="s">
        <v>351</v>
      </c>
      <c r="H378" s="280">
        <v>1.0149999999999999</v>
      </c>
      <c r="I378" s="281"/>
      <c r="J378" s="282">
        <f>ROUND(I378*H378,2)</f>
        <v>0</v>
      </c>
      <c r="K378" s="278" t="s">
        <v>1</v>
      </c>
      <c r="L378" s="283"/>
      <c r="M378" s="284" t="s">
        <v>1</v>
      </c>
      <c r="N378" s="285" t="s">
        <v>41</v>
      </c>
      <c r="O378" s="92"/>
      <c r="P378" s="228">
        <f>O378*H378</f>
        <v>0</v>
      </c>
      <c r="Q378" s="228">
        <v>0.0061000000000000004</v>
      </c>
      <c r="R378" s="228">
        <f>Q378*H378</f>
        <v>0.0061915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168</v>
      </c>
      <c r="AT378" s="230" t="s">
        <v>315</v>
      </c>
      <c r="AU378" s="230" t="s">
        <v>86</v>
      </c>
      <c r="AY378" s="18" t="s">
        <v>124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131</v>
      </c>
      <c r="BM378" s="230" t="s">
        <v>504</v>
      </c>
    </row>
    <row r="379" s="14" customFormat="1">
      <c r="A379" s="14"/>
      <c r="B379" s="243"/>
      <c r="C379" s="244"/>
      <c r="D379" s="234" t="s">
        <v>133</v>
      </c>
      <c r="E379" s="244"/>
      <c r="F379" s="246" t="s">
        <v>505</v>
      </c>
      <c r="G379" s="244"/>
      <c r="H379" s="247">
        <v>1.0149999999999999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133</v>
      </c>
      <c r="AU379" s="253" t="s">
        <v>86</v>
      </c>
      <c r="AV379" s="14" t="s">
        <v>86</v>
      </c>
      <c r="AW379" s="14" t="s">
        <v>4</v>
      </c>
      <c r="AX379" s="14" t="s">
        <v>84</v>
      </c>
      <c r="AY379" s="253" t="s">
        <v>124</v>
      </c>
    </row>
    <row r="380" s="2" customFormat="1" ht="24.15" customHeight="1">
      <c r="A380" s="39"/>
      <c r="B380" s="40"/>
      <c r="C380" s="276" t="s">
        <v>506</v>
      </c>
      <c r="D380" s="276" t="s">
        <v>315</v>
      </c>
      <c r="E380" s="277" t="s">
        <v>507</v>
      </c>
      <c r="F380" s="278" t="s">
        <v>508</v>
      </c>
      <c r="G380" s="279" t="s">
        <v>351</v>
      </c>
      <c r="H380" s="280">
        <v>1.0149999999999999</v>
      </c>
      <c r="I380" s="281"/>
      <c r="J380" s="282">
        <f>ROUND(I380*H380,2)</f>
        <v>0</v>
      </c>
      <c r="K380" s="278" t="s">
        <v>1</v>
      </c>
      <c r="L380" s="283"/>
      <c r="M380" s="284" t="s">
        <v>1</v>
      </c>
      <c r="N380" s="285" t="s">
        <v>41</v>
      </c>
      <c r="O380" s="92"/>
      <c r="P380" s="228">
        <f>O380*H380</f>
        <v>0</v>
      </c>
      <c r="Q380" s="228">
        <v>0.0045700000000000003</v>
      </c>
      <c r="R380" s="228">
        <f>Q380*H380</f>
        <v>0.00463855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168</v>
      </c>
      <c r="AT380" s="230" t="s">
        <v>315</v>
      </c>
      <c r="AU380" s="230" t="s">
        <v>86</v>
      </c>
      <c r="AY380" s="18" t="s">
        <v>124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131</v>
      </c>
      <c r="BM380" s="230" t="s">
        <v>509</v>
      </c>
    </row>
    <row r="381" s="14" customFormat="1">
      <c r="A381" s="14"/>
      <c r="B381" s="243"/>
      <c r="C381" s="244"/>
      <c r="D381" s="234" t="s">
        <v>133</v>
      </c>
      <c r="E381" s="244"/>
      <c r="F381" s="246" t="s">
        <v>505</v>
      </c>
      <c r="G381" s="244"/>
      <c r="H381" s="247">
        <v>1.0149999999999999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133</v>
      </c>
      <c r="AU381" s="253" t="s">
        <v>86</v>
      </c>
      <c r="AV381" s="14" t="s">
        <v>86</v>
      </c>
      <c r="AW381" s="14" t="s">
        <v>4</v>
      </c>
      <c r="AX381" s="14" t="s">
        <v>84</v>
      </c>
      <c r="AY381" s="253" t="s">
        <v>124</v>
      </c>
    </row>
    <row r="382" s="2" customFormat="1" ht="44.25" customHeight="1">
      <c r="A382" s="39"/>
      <c r="B382" s="40"/>
      <c r="C382" s="219" t="s">
        <v>510</v>
      </c>
      <c r="D382" s="219" t="s">
        <v>126</v>
      </c>
      <c r="E382" s="220" t="s">
        <v>511</v>
      </c>
      <c r="F382" s="221" t="s">
        <v>512</v>
      </c>
      <c r="G382" s="222" t="s">
        <v>351</v>
      </c>
      <c r="H382" s="223">
        <v>51</v>
      </c>
      <c r="I382" s="224"/>
      <c r="J382" s="225">
        <f>ROUND(I382*H382,2)</f>
        <v>0</v>
      </c>
      <c r="K382" s="221" t="s">
        <v>130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131</v>
      </c>
      <c r="AT382" s="230" t="s">
        <v>126</v>
      </c>
      <c r="AU382" s="230" t="s">
        <v>86</v>
      </c>
      <c r="AY382" s="18" t="s">
        <v>124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131</v>
      </c>
      <c r="BM382" s="230" t="s">
        <v>513</v>
      </c>
    </row>
    <row r="383" s="2" customFormat="1" ht="16.5" customHeight="1">
      <c r="A383" s="39"/>
      <c r="B383" s="40"/>
      <c r="C383" s="276" t="s">
        <v>514</v>
      </c>
      <c r="D383" s="276" t="s">
        <v>315</v>
      </c>
      <c r="E383" s="277" t="s">
        <v>515</v>
      </c>
      <c r="F383" s="278" t="s">
        <v>516</v>
      </c>
      <c r="G383" s="279" t="s">
        <v>351</v>
      </c>
      <c r="H383" s="280">
        <v>51.765000000000001</v>
      </c>
      <c r="I383" s="281"/>
      <c r="J383" s="282">
        <f>ROUND(I383*H383,2)</f>
        <v>0</v>
      </c>
      <c r="K383" s="278" t="s">
        <v>130</v>
      </c>
      <c r="L383" s="283"/>
      <c r="M383" s="284" t="s">
        <v>1</v>
      </c>
      <c r="N383" s="285" t="s">
        <v>41</v>
      </c>
      <c r="O383" s="92"/>
      <c r="P383" s="228">
        <f>O383*H383</f>
        <v>0</v>
      </c>
      <c r="Q383" s="228">
        <v>0.00081999999999999998</v>
      </c>
      <c r="R383" s="228">
        <f>Q383*H383</f>
        <v>0.0424473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168</v>
      </c>
      <c r="AT383" s="230" t="s">
        <v>315</v>
      </c>
      <c r="AU383" s="230" t="s">
        <v>86</v>
      </c>
      <c r="AY383" s="18" t="s">
        <v>124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131</v>
      </c>
      <c r="BM383" s="230" t="s">
        <v>517</v>
      </c>
    </row>
    <row r="384" s="14" customFormat="1">
      <c r="A384" s="14"/>
      <c r="B384" s="243"/>
      <c r="C384" s="244"/>
      <c r="D384" s="234" t="s">
        <v>133</v>
      </c>
      <c r="E384" s="244"/>
      <c r="F384" s="246" t="s">
        <v>518</v>
      </c>
      <c r="G384" s="244"/>
      <c r="H384" s="247">
        <v>51.765000000000001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133</v>
      </c>
      <c r="AU384" s="253" t="s">
        <v>86</v>
      </c>
      <c r="AV384" s="14" t="s">
        <v>86</v>
      </c>
      <c r="AW384" s="14" t="s">
        <v>4</v>
      </c>
      <c r="AX384" s="14" t="s">
        <v>84</v>
      </c>
      <c r="AY384" s="253" t="s">
        <v>124</v>
      </c>
    </row>
    <row r="385" s="2" customFormat="1" ht="44.25" customHeight="1">
      <c r="A385" s="39"/>
      <c r="B385" s="40"/>
      <c r="C385" s="219" t="s">
        <v>519</v>
      </c>
      <c r="D385" s="219" t="s">
        <v>126</v>
      </c>
      <c r="E385" s="220" t="s">
        <v>520</v>
      </c>
      <c r="F385" s="221" t="s">
        <v>521</v>
      </c>
      <c r="G385" s="222" t="s">
        <v>351</v>
      </c>
      <c r="H385" s="223">
        <v>5</v>
      </c>
      <c r="I385" s="224"/>
      <c r="J385" s="225">
        <f>ROUND(I385*H385,2)</f>
        <v>0</v>
      </c>
      <c r="K385" s="221" t="s">
        <v>130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131</v>
      </c>
      <c r="AT385" s="230" t="s">
        <v>126</v>
      </c>
      <c r="AU385" s="230" t="s">
        <v>86</v>
      </c>
      <c r="AY385" s="18" t="s">
        <v>124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131</v>
      </c>
      <c r="BM385" s="230" t="s">
        <v>522</v>
      </c>
    </row>
    <row r="386" s="14" customFormat="1">
      <c r="A386" s="14"/>
      <c r="B386" s="243"/>
      <c r="C386" s="244"/>
      <c r="D386" s="234" t="s">
        <v>133</v>
      </c>
      <c r="E386" s="245" t="s">
        <v>1</v>
      </c>
      <c r="F386" s="246" t="s">
        <v>523</v>
      </c>
      <c r="G386" s="244"/>
      <c r="H386" s="247">
        <v>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133</v>
      </c>
      <c r="AU386" s="253" t="s">
        <v>86</v>
      </c>
      <c r="AV386" s="14" t="s">
        <v>86</v>
      </c>
      <c r="AW386" s="14" t="s">
        <v>33</v>
      </c>
      <c r="AX386" s="14" t="s">
        <v>76</v>
      </c>
      <c r="AY386" s="253" t="s">
        <v>124</v>
      </c>
    </row>
    <row r="387" s="2" customFormat="1" ht="24.15" customHeight="1">
      <c r="A387" s="39"/>
      <c r="B387" s="40"/>
      <c r="C387" s="276" t="s">
        <v>524</v>
      </c>
      <c r="D387" s="276" t="s">
        <v>315</v>
      </c>
      <c r="E387" s="277" t="s">
        <v>525</v>
      </c>
      <c r="F387" s="278" t="s">
        <v>526</v>
      </c>
      <c r="G387" s="279" t="s">
        <v>351</v>
      </c>
      <c r="H387" s="280">
        <v>1.0149999999999999</v>
      </c>
      <c r="I387" s="281"/>
      <c r="J387" s="282">
        <f>ROUND(I387*H387,2)</f>
        <v>0</v>
      </c>
      <c r="K387" s="278" t="s">
        <v>1</v>
      </c>
      <c r="L387" s="283"/>
      <c r="M387" s="284" t="s">
        <v>1</v>
      </c>
      <c r="N387" s="285" t="s">
        <v>41</v>
      </c>
      <c r="O387" s="92"/>
      <c r="P387" s="228">
        <f>O387*H387</f>
        <v>0</v>
      </c>
      <c r="Q387" s="228">
        <v>0.0025000000000000001</v>
      </c>
      <c r="R387" s="228">
        <f>Q387*H387</f>
        <v>0.0025374999999999998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168</v>
      </c>
      <c r="AT387" s="230" t="s">
        <v>315</v>
      </c>
      <c r="AU387" s="230" t="s">
        <v>86</v>
      </c>
      <c r="AY387" s="18" t="s">
        <v>124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131</v>
      </c>
      <c r="BM387" s="230" t="s">
        <v>527</v>
      </c>
    </row>
    <row r="388" s="14" customFormat="1">
      <c r="A388" s="14"/>
      <c r="B388" s="243"/>
      <c r="C388" s="244"/>
      <c r="D388" s="234" t="s">
        <v>133</v>
      </c>
      <c r="E388" s="244"/>
      <c r="F388" s="246" t="s">
        <v>505</v>
      </c>
      <c r="G388" s="244"/>
      <c r="H388" s="247">
        <v>1.0149999999999999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133</v>
      </c>
      <c r="AU388" s="253" t="s">
        <v>86</v>
      </c>
      <c r="AV388" s="14" t="s">
        <v>86</v>
      </c>
      <c r="AW388" s="14" t="s">
        <v>4</v>
      </c>
      <c r="AX388" s="14" t="s">
        <v>84</v>
      </c>
      <c r="AY388" s="253" t="s">
        <v>124</v>
      </c>
    </row>
    <row r="389" s="2" customFormat="1" ht="24.15" customHeight="1">
      <c r="A389" s="39"/>
      <c r="B389" s="40"/>
      <c r="C389" s="276" t="s">
        <v>528</v>
      </c>
      <c r="D389" s="276" t="s">
        <v>315</v>
      </c>
      <c r="E389" s="277" t="s">
        <v>529</v>
      </c>
      <c r="F389" s="278" t="s">
        <v>530</v>
      </c>
      <c r="G389" s="279" t="s">
        <v>351</v>
      </c>
      <c r="H389" s="280">
        <v>4.0599999999999996</v>
      </c>
      <c r="I389" s="281"/>
      <c r="J389" s="282">
        <f>ROUND(I389*H389,2)</f>
        <v>0</v>
      </c>
      <c r="K389" s="278" t="s">
        <v>1</v>
      </c>
      <c r="L389" s="283"/>
      <c r="M389" s="284" t="s">
        <v>1</v>
      </c>
      <c r="N389" s="285" t="s">
        <v>41</v>
      </c>
      <c r="O389" s="92"/>
      <c r="P389" s="228">
        <f>O389*H389</f>
        <v>0</v>
      </c>
      <c r="Q389" s="228">
        <v>0.0025000000000000001</v>
      </c>
      <c r="R389" s="228">
        <f>Q389*H389</f>
        <v>0.010149999999999999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168</v>
      </c>
      <c r="AT389" s="230" t="s">
        <v>315</v>
      </c>
      <c r="AU389" s="230" t="s">
        <v>86</v>
      </c>
      <c r="AY389" s="18" t="s">
        <v>124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131</v>
      </c>
      <c r="BM389" s="230" t="s">
        <v>531</v>
      </c>
    </row>
    <row r="390" s="14" customFormat="1">
      <c r="A390" s="14"/>
      <c r="B390" s="243"/>
      <c r="C390" s="244"/>
      <c r="D390" s="234" t="s">
        <v>133</v>
      </c>
      <c r="E390" s="244"/>
      <c r="F390" s="246" t="s">
        <v>532</v>
      </c>
      <c r="G390" s="244"/>
      <c r="H390" s="247">
        <v>4.0599999999999996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133</v>
      </c>
      <c r="AU390" s="253" t="s">
        <v>86</v>
      </c>
      <c r="AV390" s="14" t="s">
        <v>86</v>
      </c>
      <c r="AW390" s="14" t="s">
        <v>4</v>
      </c>
      <c r="AX390" s="14" t="s">
        <v>84</v>
      </c>
      <c r="AY390" s="253" t="s">
        <v>124</v>
      </c>
    </row>
    <row r="391" s="2" customFormat="1" ht="37.8" customHeight="1">
      <c r="A391" s="39"/>
      <c r="B391" s="40"/>
      <c r="C391" s="219" t="s">
        <v>533</v>
      </c>
      <c r="D391" s="219" t="s">
        <v>126</v>
      </c>
      <c r="E391" s="220" t="s">
        <v>534</v>
      </c>
      <c r="F391" s="221" t="s">
        <v>535</v>
      </c>
      <c r="G391" s="222" t="s">
        <v>351</v>
      </c>
      <c r="H391" s="223">
        <v>1</v>
      </c>
      <c r="I391" s="224"/>
      <c r="J391" s="225">
        <f>ROUND(I391*H391,2)</f>
        <v>0</v>
      </c>
      <c r="K391" s="221" t="s">
        <v>130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131</v>
      </c>
      <c r="AT391" s="230" t="s">
        <v>126</v>
      </c>
      <c r="AU391" s="230" t="s">
        <v>86</v>
      </c>
      <c r="AY391" s="18" t="s">
        <v>124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131</v>
      </c>
      <c r="BM391" s="230" t="s">
        <v>536</v>
      </c>
    </row>
    <row r="392" s="2" customFormat="1" ht="24.15" customHeight="1">
      <c r="A392" s="39"/>
      <c r="B392" s="40"/>
      <c r="C392" s="276" t="s">
        <v>537</v>
      </c>
      <c r="D392" s="276" t="s">
        <v>315</v>
      </c>
      <c r="E392" s="277" t="s">
        <v>538</v>
      </c>
      <c r="F392" s="278" t="s">
        <v>539</v>
      </c>
      <c r="G392" s="279" t="s">
        <v>351</v>
      </c>
      <c r="H392" s="280">
        <v>1.0149999999999999</v>
      </c>
      <c r="I392" s="281"/>
      <c r="J392" s="282">
        <f>ROUND(I392*H392,2)</f>
        <v>0</v>
      </c>
      <c r="K392" s="278" t="s">
        <v>1</v>
      </c>
      <c r="L392" s="283"/>
      <c r="M392" s="284" t="s">
        <v>1</v>
      </c>
      <c r="N392" s="285" t="s">
        <v>41</v>
      </c>
      <c r="O392" s="92"/>
      <c r="P392" s="228">
        <f>O392*H392</f>
        <v>0</v>
      </c>
      <c r="Q392" s="228">
        <v>0.0025000000000000001</v>
      </c>
      <c r="R392" s="228">
        <f>Q392*H392</f>
        <v>0.0025374999999999998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168</v>
      </c>
      <c r="AT392" s="230" t="s">
        <v>315</v>
      </c>
      <c r="AU392" s="230" t="s">
        <v>86</v>
      </c>
      <c r="AY392" s="18" t="s">
        <v>124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131</v>
      </c>
      <c r="BM392" s="230" t="s">
        <v>540</v>
      </c>
    </row>
    <row r="393" s="14" customFormat="1">
      <c r="A393" s="14"/>
      <c r="B393" s="243"/>
      <c r="C393" s="244"/>
      <c r="D393" s="234" t="s">
        <v>133</v>
      </c>
      <c r="E393" s="244"/>
      <c r="F393" s="246" t="s">
        <v>505</v>
      </c>
      <c r="G393" s="244"/>
      <c r="H393" s="247">
        <v>1.0149999999999999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133</v>
      </c>
      <c r="AU393" s="253" t="s">
        <v>86</v>
      </c>
      <c r="AV393" s="14" t="s">
        <v>86</v>
      </c>
      <c r="AW393" s="14" t="s">
        <v>4</v>
      </c>
      <c r="AX393" s="14" t="s">
        <v>84</v>
      </c>
      <c r="AY393" s="253" t="s">
        <v>124</v>
      </c>
    </row>
    <row r="394" s="2" customFormat="1" ht="37.8" customHeight="1">
      <c r="A394" s="39"/>
      <c r="B394" s="40"/>
      <c r="C394" s="219" t="s">
        <v>541</v>
      </c>
      <c r="D394" s="219" t="s">
        <v>126</v>
      </c>
      <c r="E394" s="220" t="s">
        <v>542</v>
      </c>
      <c r="F394" s="221" t="s">
        <v>543</v>
      </c>
      <c r="G394" s="222" t="s">
        <v>351</v>
      </c>
      <c r="H394" s="223">
        <v>2</v>
      </c>
      <c r="I394" s="224"/>
      <c r="J394" s="225">
        <f>ROUND(I394*H394,2)</f>
        <v>0</v>
      </c>
      <c r="K394" s="221" t="s">
        <v>130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131</v>
      </c>
      <c r="AT394" s="230" t="s">
        <v>126</v>
      </c>
      <c r="AU394" s="230" t="s">
        <v>86</v>
      </c>
      <c r="AY394" s="18" t="s">
        <v>124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131</v>
      </c>
      <c r="BM394" s="230" t="s">
        <v>544</v>
      </c>
    </row>
    <row r="395" s="2" customFormat="1" ht="24.15" customHeight="1">
      <c r="A395" s="39"/>
      <c r="B395" s="40"/>
      <c r="C395" s="276" t="s">
        <v>545</v>
      </c>
      <c r="D395" s="276" t="s">
        <v>315</v>
      </c>
      <c r="E395" s="277" t="s">
        <v>546</v>
      </c>
      <c r="F395" s="278" t="s">
        <v>547</v>
      </c>
      <c r="G395" s="279" t="s">
        <v>351</v>
      </c>
      <c r="H395" s="280">
        <v>2.0299999999999998</v>
      </c>
      <c r="I395" s="281"/>
      <c r="J395" s="282">
        <f>ROUND(I395*H395,2)</f>
        <v>0</v>
      </c>
      <c r="K395" s="278" t="s">
        <v>130</v>
      </c>
      <c r="L395" s="283"/>
      <c r="M395" s="284" t="s">
        <v>1</v>
      </c>
      <c r="N395" s="285" t="s">
        <v>41</v>
      </c>
      <c r="O395" s="92"/>
      <c r="P395" s="228">
        <f>O395*H395</f>
        <v>0</v>
      </c>
      <c r="Q395" s="228">
        <v>0.0035999999999999999</v>
      </c>
      <c r="R395" s="228">
        <f>Q395*H395</f>
        <v>0.0073079999999999994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168</v>
      </c>
      <c r="AT395" s="230" t="s">
        <v>315</v>
      </c>
      <c r="AU395" s="230" t="s">
        <v>86</v>
      </c>
      <c r="AY395" s="18" t="s">
        <v>124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131</v>
      </c>
      <c r="BM395" s="230" t="s">
        <v>548</v>
      </c>
    </row>
    <row r="396" s="14" customFormat="1">
      <c r="A396" s="14"/>
      <c r="B396" s="243"/>
      <c r="C396" s="244"/>
      <c r="D396" s="234" t="s">
        <v>133</v>
      </c>
      <c r="E396" s="244"/>
      <c r="F396" s="246" t="s">
        <v>483</v>
      </c>
      <c r="G396" s="244"/>
      <c r="H396" s="247">
        <v>2.0299999999999998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133</v>
      </c>
      <c r="AU396" s="253" t="s">
        <v>86</v>
      </c>
      <c r="AV396" s="14" t="s">
        <v>86</v>
      </c>
      <c r="AW396" s="14" t="s">
        <v>4</v>
      </c>
      <c r="AX396" s="14" t="s">
        <v>84</v>
      </c>
      <c r="AY396" s="253" t="s">
        <v>124</v>
      </c>
    </row>
    <row r="397" s="12" customFormat="1" ht="22.8" customHeight="1">
      <c r="A397" s="12"/>
      <c r="B397" s="203"/>
      <c r="C397" s="204"/>
      <c r="D397" s="205" t="s">
        <v>75</v>
      </c>
      <c r="E397" s="217" t="s">
        <v>549</v>
      </c>
      <c r="F397" s="217" t="s">
        <v>550</v>
      </c>
      <c r="G397" s="204"/>
      <c r="H397" s="204"/>
      <c r="I397" s="207"/>
      <c r="J397" s="218">
        <f>BK397</f>
        <v>0</v>
      </c>
      <c r="K397" s="204"/>
      <c r="L397" s="209"/>
      <c r="M397" s="210"/>
      <c r="N397" s="211"/>
      <c r="O397" s="211"/>
      <c r="P397" s="212">
        <f>SUM(P398:P415)</f>
        <v>0</v>
      </c>
      <c r="Q397" s="211"/>
      <c r="R397" s="212">
        <f>SUM(R398:R415)</f>
        <v>1.4345606</v>
      </c>
      <c r="S397" s="211"/>
      <c r="T397" s="213">
        <f>SUM(T398:T415)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84</v>
      </c>
      <c r="AT397" s="215" t="s">
        <v>75</v>
      </c>
      <c r="AU397" s="215" t="s">
        <v>84</v>
      </c>
      <c r="AY397" s="214" t="s">
        <v>124</v>
      </c>
      <c r="BK397" s="216">
        <f>SUM(BK398:BK415)</f>
        <v>0</v>
      </c>
    </row>
    <row r="398" s="2" customFormat="1" ht="16.5" customHeight="1">
      <c r="A398" s="39"/>
      <c r="B398" s="40"/>
      <c r="C398" s="219" t="s">
        <v>551</v>
      </c>
      <c r="D398" s="219" t="s">
        <v>126</v>
      </c>
      <c r="E398" s="220" t="s">
        <v>552</v>
      </c>
      <c r="F398" s="221" t="s">
        <v>553</v>
      </c>
      <c r="G398" s="222" t="s">
        <v>351</v>
      </c>
      <c r="H398" s="223">
        <v>2</v>
      </c>
      <c r="I398" s="224"/>
      <c r="J398" s="225">
        <f>ROUND(I398*H398,2)</f>
        <v>0</v>
      </c>
      <c r="K398" s="221" t="s">
        <v>1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131</v>
      </c>
      <c r="AT398" s="230" t="s">
        <v>126</v>
      </c>
      <c r="AU398" s="230" t="s">
        <v>86</v>
      </c>
      <c r="AY398" s="18" t="s">
        <v>124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131</v>
      </c>
      <c r="BM398" s="230" t="s">
        <v>554</v>
      </c>
    </row>
    <row r="399" s="2" customFormat="1" ht="24.15" customHeight="1">
      <c r="A399" s="39"/>
      <c r="B399" s="40"/>
      <c r="C399" s="219" t="s">
        <v>555</v>
      </c>
      <c r="D399" s="219" t="s">
        <v>126</v>
      </c>
      <c r="E399" s="220" t="s">
        <v>556</v>
      </c>
      <c r="F399" s="221" t="s">
        <v>557</v>
      </c>
      <c r="G399" s="222" t="s">
        <v>351</v>
      </c>
      <c r="H399" s="223">
        <v>1</v>
      </c>
      <c r="I399" s="224"/>
      <c r="J399" s="225">
        <f>ROUND(I399*H399,2)</f>
        <v>0</v>
      </c>
      <c r="K399" s="221" t="s">
        <v>130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0.0013628</v>
      </c>
      <c r="R399" s="228">
        <f>Q399*H399</f>
        <v>0.0013628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131</v>
      </c>
      <c r="AT399" s="230" t="s">
        <v>126</v>
      </c>
      <c r="AU399" s="230" t="s">
        <v>86</v>
      </c>
      <c r="AY399" s="18" t="s">
        <v>124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131</v>
      </c>
      <c r="BM399" s="230" t="s">
        <v>558</v>
      </c>
    </row>
    <row r="400" s="2" customFormat="1" ht="24.15" customHeight="1">
      <c r="A400" s="39"/>
      <c r="B400" s="40"/>
      <c r="C400" s="276" t="s">
        <v>559</v>
      </c>
      <c r="D400" s="276" t="s">
        <v>315</v>
      </c>
      <c r="E400" s="277" t="s">
        <v>560</v>
      </c>
      <c r="F400" s="278" t="s">
        <v>561</v>
      </c>
      <c r="G400" s="279" t="s">
        <v>351</v>
      </c>
      <c r="H400" s="280">
        <v>1.01</v>
      </c>
      <c r="I400" s="281"/>
      <c r="J400" s="282">
        <f>ROUND(I400*H400,2)</f>
        <v>0</v>
      </c>
      <c r="K400" s="278" t="s">
        <v>130</v>
      </c>
      <c r="L400" s="283"/>
      <c r="M400" s="284" t="s">
        <v>1</v>
      </c>
      <c r="N400" s="285" t="s">
        <v>41</v>
      </c>
      <c r="O400" s="92"/>
      <c r="P400" s="228">
        <f>O400*H400</f>
        <v>0</v>
      </c>
      <c r="Q400" s="228">
        <v>0.037499999999999999</v>
      </c>
      <c r="R400" s="228">
        <f>Q400*H400</f>
        <v>0.037874999999999999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168</v>
      </c>
      <c r="AT400" s="230" t="s">
        <v>315</v>
      </c>
      <c r="AU400" s="230" t="s">
        <v>86</v>
      </c>
      <c r="AY400" s="18" t="s">
        <v>124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84</v>
      </c>
      <c r="BK400" s="231">
        <f>ROUND(I400*H400,2)</f>
        <v>0</v>
      </c>
      <c r="BL400" s="18" t="s">
        <v>131</v>
      </c>
      <c r="BM400" s="230" t="s">
        <v>562</v>
      </c>
    </row>
    <row r="401" s="14" customFormat="1">
      <c r="A401" s="14"/>
      <c r="B401" s="243"/>
      <c r="C401" s="244"/>
      <c r="D401" s="234" t="s">
        <v>133</v>
      </c>
      <c r="E401" s="244"/>
      <c r="F401" s="246" t="s">
        <v>448</v>
      </c>
      <c r="G401" s="244"/>
      <c r="H401" s="247">
        <v>1.01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133</v>
      </c>
      <c r="AU401" s="253" t="s">
        <v>86</v>
      </c>
      <c r="AV401" s="14" t="s">
        <v>86</v>
      </c>
      <c r="AW401" s="14" t="s">
        <v>4</v>
      </c>
      <c r="AX401" s="14" t="s">
        <v>84</v>
      </c>
      <c r="AY401" s="253" t="s">
        <v>124</v>
      </c>
    </row>
    <row r="402" s="2" customFormat="1" ht="49.05" customHeight="1">
      <c r="A402" s="39"/>
      <c r="B402" s="40"/>
      <c r="C402" s="219" t="s">
        <v>563</v>
      </c>
      <c r="D402" s="219" t="s">
        <v>126</v>
      </c>
      <c r="E402" s="220" t="s">
        <v>564</v>
      </c>
      <c r="F402" s="221" t="s">
        <v>565</v>
      </c>
      <c r="G402" s="222" t="s">
        <v>351</v>
      </c>
      <c r="H402" s="223">
        <v>1</v>
      </c>
      <c r="I402" s="224"/>
      <c r="J402" s="225">
        <f>ROUND(I402*H402,2)</f>
        <v>0</v>
      </c>
      <c r="K402" s="221" t="s">
        <v>130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0.0016299999999999999</v>
      </c>
      <c r="R402" s="228">
        <f>Q402*H402</f>
        <v>0.0016299999999999999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131</v>
      </c>
      <c r="AT402" s="230" t="s">
        <v>126</v>
      </c>
      <c r="AU402" s="230" t="s">
        <v>86</v>
      </c>
      <c r="AY402" s="18" t="s">
        <v>124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131</v>
      </c>
      <c r="BM402" s="230" t="s">
        <v>566</v>
      </c>
    </row>
    <row r="403" s="2" customFormat="1" ht="24.15" customHeight="1">
      <c r="A403" s="39"/>
      <c r="B403" s="40"/>
      <c r="C403" s="276" t="s">
        <v>567</v>
      </c>
      <c r="D403" s="276" t="s">
        <v>315</v>
      </c>
      <c r="E403" s="277" t="s">
        <v>568</v>
      </c>
      <c r="F403" s="278" t="s">
        <v>569</v>
      </c>
      <c r="G403" s="279" t="s">
        <v>351</v>
      </c>
      <c r="H403" s="280">
        <v>1</v>
      </c>
      <c r="I403" s="281"/>
      <c r="J403" s="282">
        <f>ROUND(I403*H403,2)</f>
        <v>0</v>
      </c>
      <c r="K403" s="278" t="s">
        <v>130</v>
      </c>
      <c r="L403" s="283"/>
      <c r="M403" s="284" t="s">
        <v>1</v>
      </c>
      <c r="N403" s="285" t="s">
        <v>41</v>
      </c>
      <c r="O403" s="92"/>
      <c r="P403" s="228">
        <f>O403*H403</f>
        <v>0</v>
      </c>
      <c r="Q403" s="228">
        <v>0.0067499999999999999</v>
      </c>
      <c r="R403" s="228">
        <f>Q403*H403</f>
        <v>0.0067499999999999999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168</v>
      </c>
      <c r="AT403" s="230" t="s">
        <v>315</v>
      </c>
      <c r="AU403" s="230" t="s">
        <v>86</v>
      </c>
      <c r="AY403" s="18" t="s">
        <v>124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131</v>
      </c>
      <c r="BM403" s="230" t="s">
        <v>570</v>
      </c>
    </row>
    <row r="404" s="2" customFormat="1" ht="16.5" customHeight="1">
      <c r="A404" s="39"/>
      <c r="B404" s="40"/>
      <c r="C404" s="219" t="s">
        <v>571</v>
      </c>
      <c r="D404" s="219" t="s">
        <v>126</v>
      </c>
      <c r="E404" s="220" t="s">
        <v>572</v>
      </c>
      <c r="F404" s="221" t="s">
        <v>573</v>
      </c>
      <c r="G404" s="222" t="s">
        <v>351</v>
      </c>
      <c r="H404" s="223">
        <v>40</v>
      </c>
      <c r="I404" s="224"/>
      <c r="J404" s="225">
        <f>ROUND(I404*H404,2)</f>
        <v>0</v>
      </c>
      <c r="K404" s="221" t="s">
        <v>1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0.00010000000000000001</v>
      </c>
      <c r="R404" s="228">
        <f>Q404*H404</f>
        <v>0.0040000000000000001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131</v>
      </c>
      <c r="AT404" s="230" t="s">
        <v>126</v>
      </c>
      <c r="AU404" s="230" t="s">
        <v>86</v>
      </c>
      <c r="AY404" s="18" t="s">
        <v>124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131</v>
      </c>
      <c r="BM404" s="230" t="s">
        <v>574</v>
      </c>
    </row>
    <row r="405" s="14" customFormat="1">
      <c r="A405" s="14"/>
      <c r="B405" s="243"/>
      <c r="C405" s="244"/>
      <c r="D405" s="234" t="s">
        <v>133</v>
      </c>
      <c r="E405" s="245" t="s">
        <v>1</v>
      </c>
      <c r="F405" s="246" t="s">
        <v>575</v>
      </c>
      <c r="G405" s="244"/>
      <c r="H405" s="247">
        <v>40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133</v>
      </c>
      <c r="AU405" s="253" t="s">
        <v>86</v>
      </c>
      <c r="AV405" s="14" t="s">
        <v>86</v>
      </c>
      <c r="AW405" s="14" t="s">
        <v>33</v>
      </c>
      <c r="AX405" s="14" t="s">
        <v>84</v>
      </c>
      <c r="AY405" s="253" t="s">
        <v>124</v>
      </c>
    </row>
    <row r="406" s="2" customFormat="1" ht="16.5" customHeight="1">
      <c r="A406" s="39"/>
      <c r="B406" s="40"/>
      <c r="C406" s="219" t="s">
        <v>576</v>
      </c>
      <c r="D406" s="219" t="s">
        <v>126</v>
      </c>
      <c r="E406" s="220" t="s">
        <v>577</v>
      </c>
      <c r="F406" s="221" t="s">
        <v>578</v>
      </c>
      <c r="G406" s="222" t="s">
        <v>351</v>
      </c>
      <c r="H406" s="223">
        <v>1</v>
      </c>
      <c r="I406" s="224"/>
      <c r="J406" s="225">
        <f>ROUND(I406*H406,2)</f>
        <v>0</v>
      </c>
      <c r="K406" s="221" t="s">
        <v>130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0.32905679999999998</v>
      </c>
      <c r="R406" s="228">
        <f>Q406*H406</f>
        <v>0.32905679999999998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131</v>
      </c>
      <c r="AT406" s="230" t="s">
        <v>126</v>
      </c>
      <c r="AU406" s="230" t="s">
        <v>86</v>
      </c>
      <c r="AY406" s="18" t="s">
        <v>124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131</v>
      </c>
      <c r="BM406" s="230" t="s">
        <v>579</v>
      </c>
    </row>
    <row r="407" s="2" customFormat="1" ht="21.75" customHeight="1">
      <c r="A407" s="39"/>
      <c r="B407" s="40"/>
      <c r="C407" s="276" t="s">
        <v>580</v>
      </c>
      <c r="D407" s="276" t="s">
        <v>315</v>
      </c>
      <c r="E407" s="277" t="s">
        <v>581</v>
      </c>
      <c r="F407" s="278" t="s">
        <v>582</v>
      </c>
      <c r="G407" s="279" t="s">
        <v>351</v>
      </c>
      <c r="H407" s="280">
        <v>1</v>
      </c>
      <c r="I407" s="281"/>
      <c r="J407" s="282">
        <f>ROUND(I407*H407,2)</f>
        <v>0</v>
      </c>
      <c r="K407" s="278" t="s">
        <v>130</v>
      </c>
      <c r="L407" s="283"/>
      <c r="M407" s="284" t="s">
        <v>1</v>
      </c>
      <c r="N407" s="285" t="s">
        <v>41</v>
      </c>
      <c r="O407" s="92"/>
      <c r="P407" s="228">
        <f>O407*H407</f>
        <v>0</v>
      </c>
      <c r="Q407" s="228">
        <v>0.029499999999999998</v>
      </c>
      <c r="R407" s="228">
        <f>Q407*H407</f>
        <v>0.029499999999999998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168</v>
      </c>
      <c r="AT407" s="230" t="s">
        <v>315</v>
      </c>
      <c r="AU407" s="230" t="s">
        <v>86</v>
      </c>
      <c r="AY407" s="18" t="s">
        <v>124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131</v>
      </c>
      <c r="BM407" s="230" t="s">
        <v>583</v>
      </c>
    </row>
    <row r="408" s="2" customFormat="1" ht="16.5" customHeight="1">
      <c r="A408" s="39"/>
      <c r="B408" s="40"/>
      <c r="C408" s="219" t="s">
        <v>549</v>
      </c>
      <c r="D408" s="219" t="s">
        <v>126</v>
      </c>
      <c r="E408" s="220" t="s">
        <v>584</v>
      </c>
      <c r="F408" s="221" t="s">
        <v>585</v>
      </c>
      <c r="G408" s="222" t="s">
        <v>351</v>
      </c>
      <c r="H408" s="223">
        <v>1</v>
      </c>
      <c r="I408" s="224"/>
      <c r="J408" s="225">
        <f>ROUND(I408*H408,2)</f>
        <v>0</v>
      </c>
      <c r="K408" s="221" t="s">
        <v>130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0.063829999999999998</v>
      </c>
      <c r="R408" s="228">
        <f>Q408*H408</f>
        <v>0.063829999999999998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131</v>
      </c>
      <c r="AT408" s="230" t="s">
        <v>126</v>
      </c>
      <c r="AU408" s="230" t="s">
        <v>86</v>
      </c>
      <c r="AY408" s="18" t="s">
        <v>124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131</v>
      </c>
      <c r="BM408" s="230" t="s">
        <v>586</v>
      </c>
    </row>
    <row r="409" s="2" customFormat="1" ht="24.15" customHeight="1">
      <c r="A409" s="39"/>
      <c r="B409" s="40"/>
      <c r="C409" s="276" t="s">
        <v>587</v>
      </c>
      <c r="D409" s="276" t="s">
        <v>315</v>
      </c>
      <c r="E409" s="277" t="s">
        <v>588</v>
      </c>
      <c r="F409" s="278" t="s">
        <v>589</v>
      </c>
      <c r="G409" s="279" t="s">
        <v>351</v>
      </c>
      <c r="H409" s="280">
        <v>1</v>
      </c>
      <c r="I409" s="281"/>
      <c r="J409" s="282">
        <f>ROUND(I409*H409,2)</f>
        <v>0</v>
      </c>
      <c r="K409" s="278" t="s">
        <v>1</v>
      </c>
      <c r="L409" s="283"/>
      <c r="M409" s="284" t="s">
        <v>1</v>
      </c>
      <c r="N409" s="285" t="s">
        <v>41</v>
      </c>
      <c r="O409" s="92"/>
      <c r="P409" s="228">
        <f>O409*H409</f>
        <v>0</v>
      </c>
      <c r="Q409" s="228">
        <v>0.041500000000000002</v>
      </c>
      <c r="R409" s="228">
        <f>Q409*H409</f>
        <v>0.041500000000000002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168</v>
      </c>
      <c r="AT409" s="230" t="s">
        <v>315</v>
      </c>
      <c r="AU409" s="230" t="s">
        <v>86</v>
      </c>
      <c r="AY409" s="18" t="s">
        <v>124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131</v>
      </c>
      <c r="BM409" s="230" t="s">
        <v>590</v>
      </c>
    </row>
    <row r="410" s="2" customFormat="1" ht="24.15" customHeight="1">
      <c r="A410" s="39"/>
      <c r="B410" s="40"/>
      <c r="C410" s="219" t="s">
        <v>591</v>
      </c>
      <c r="D410" s="219" t="s">
        <v>126</v>
      </c>
      <c r="E410" s="220" t="s">
        <v>592</v>
      </c>
      <c r="F410" s="221" t="s">
        <v>593</v>
      </c>
      <c r="G410" s="222" t="s">
        <v>180</v>
      </c>
      <c r="H410" s="223">
        <v>1344</v>
      </c>
      <c r="I410" s="224"/>
      <c r="J410" s="225">
        <f>ROUND(I410*H410,2)</f>
        <v>0</v>
      </c>
      <c r="K410" s="221" t="s">
        <v>130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131</v>
      </c>
      <c r="AT410" s="230" t="s">
        <v>126</v>
      </c>
      <c r="AU410" s="230" t="s">
        <v>86</v>
      </c>
      <c r="AY410" s="18" t="s">
        <v>124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131</v>
      </c>
      <c r="BM410" s="230" t="s">
        <v>594</v>
      </c>
    </row>
    <row r="411" s="2" customFormat="1" ht="21.75" customHeight="1">
      <c r="A411" s="39"/>
      <c r="B411" s="40"/>
      <c r="C411" s="219" t="s">
        <v>595</v>
      </c>
      <c r="D411" s="219" t="s">
        <v>126</v>
      </c>
      <c r="E411" s="220" t="s">
        <v>596</v>
      </c>
      <c r="F411" s="221" t="s">
        <v>597</v>
      </c>
      <c r="G411" s="222" t="s">
        <v>180</v>
      </c>
      <c r="H411" s="223">
        <v>2688</v>
      </c>
      <c r="I411" s="224"/>
      <c r="J411" s="225">
        <f>ROUND(I411*H411,2)</f>
        <v>0</v>
      </c>
      <c r="K411" s="221" t="s">
        <v>130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0</v>
      </c>
      <c r="R411" s="228">
        <f>Q411*H411</f>
        <v>0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131</v>
      </c>
      <c r="AT411" s="230" t="s">
        <v>126</v>
      </c>
      <c r="AU411" s="230" t="s">
        <v>86</v>
      </c>
      <c r="AY411" s="18" t="s">
        <v>124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131</v>
      </c>
      <c r="BM411" s="230" t="s">
        <v>598</v>
      </c>
    </row>
    <row r="412" s="13" customFormat="1">
      <c r="A412" s="13"/>
      <c r="B412" s="232"/>
      <c r="C412" s="233"/>
      <c r="D412" s="234" t="s">
        <v>133</v>
      </c>
      <c r="E412" s="235" t="s">
        <v>1</v>
      </c>
      <c r="F412" s="236" t="s">
        <v>338</v>
      </c>
      <c r="G412" s="233"/>
      <c r="H412" s="235" t="s">
        <v>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133</v>
      </c>
      <c r="AU412" s="242" t="s">
        <v>86</v>
      </c>
      <c r="AV412" s="13" t="s">
        <v>84</v>
      </c>
      <c r="AW412" s="13" t="s">
        <v>33</v>
      </c>
      <c r="AX412" s="13" t="s">
        <v>76</v>
      </c>
      <c r="AY412" s="242" t="s">
        <v>124</v>
      </c>
    </row>
    <row r="413" s="14" customFormat="1">
      <c r="A413" s="14"/>
      <c r="B413" s="243"/>
      <c r="C413" s="244"/>
      <c r="D413" s="234" t="s">
        <v>133</v>
      </c>
      <c r="E413" s="245" t="s">
        <v>1</v>
      </c>
      <c r="F413" s="246" t="s">
        <v>599</v>
      </c>
      <c r="G413" s="244"/>
      <c r="H413" s="247">
        <v>2688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133</v>
      </c>
      <c r="AU413" s="253" t="s">
        <v>86</v>
      </c>
      <c r="AV413" s="14" t="s">
        <v>86</v>
      </c>
      <c r="AW413" s="14" t="s">
        <v>33</v>
      </c>
      <c r="AX413" s="14" t="s">
        <v>84</v>
      </c>
      <c r="AY413" s="253" t="s">
        <v>124</v>
      </c>
    </row>
    <row r="414" s="2" customFormat="1" ht="24.15" customHeight="1">
      <c r="A414" s="39"/>
      <c r="B414" s="40"/>
      <c r="C414" s="219" t="s">
        <v>600</v>
      </c>
      <c r="D414" s="219" t="s">
        <v>126</v>
      </c>
      <c r="E414" s="220" t="s">
        <v>601</v>
      </c>
      <c r="F414" s="221" t="s">
        <v>602</v>
      </c>
      <c r="G414" s="222" t="s">
        <v>351</v>
      </c>
      <c r="H414" s="223">
        <v>2</v>
      </c>
      <c r="I414" s="224"/>
      <c r="J414" s="225">
        <f>ROUND(I414*H414,2)</f>
        <v>0</v>
      </c>
      <c r="K414" s="221" t="s">
        <v>130</v>
      </c>
      <c r="L414" s="45"/>
      <c r="M414" s="226" t="s">
        <v>1</v>
      </c>
      <c r="N414" s="227" t="s">
        <v>41</v>
      </c>
      <c r="O414" s="92"/>
      <c r="P414" s="228">
        <f>O414*H414</f>
        <v>0</v>
      </c>
      <c r="Q414" s="228">
        <v>0.45937</v>
      </c>
      <c r="R414" s="228">
        <f>Q414*H414</f>
        <v>0.91874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131</v>
      </c>
      <c r="AT414" s="230" t="s">
        <v>126</v>
      </c>
      <c r="AU414" s="230" t="s">
        <v>86</v>
      </c>
      <c r="AY414" s="18" t="s">
        <v>124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84</v>
      </c>
      <c r="BK414" s="231">
        <f>ROUND(I414*H414,2)</f>
        <v>0</v>
      </c>
      <c r="BL414" s="18" t="s">
        <v>131</v>
      </c>
      <c r="BM414" s="230" t="s">
        <v>603</v>
      </c>
    </row>
    <row r="415" s="2" customFormat="1" ht="33" customHeight="1">
      <c r="A415" s="39"/>
      <c r="B415" s="40"/>
      <c r="C415" s="219" t="s">
        <v>604</v>
      </c>
      <c r="D415" s="219" t="s">
        <v>126</v>
      </c>
      <c r="E415" s="220" t="s">
        <v>605</v>
      </c>
      <c r="F415" s="221" t="s">
        <v>606</v>
      </c>
      <c r="G415" s="222" t="s">
        <v>351</v>
      </c>
      <c r="H415" s="223">
        <v>2</v>
      </c>
      <c r="I415" s="224"/>
      <c r="J415" s="225">
        <f>ROUND(I415*H415,2)</f>
        <v>0</v>
      </c>
      <c r="K415" s="221" t="s">
        <v>130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0.00015799999999999999</v>
      </c>
      <c r="R415" s="228">
        <f>Q415*H415</f>
        <v>0.00031599999999999998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131</v>
      </c>
      <c r="AT415" s="230" t="s">
        <v>126</v>
      </c>
      <c r="AU415" s="230" t="s">
        <v>86</v>
      </c>
      <c r="AY415" s="18" t="s">
        <v>124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131</v>
      </c>
      <c r="BM415" s="230" t="s">
        <v>607</v>
      </c>
    </row>
    <row r="416" s="12" customFormat="1" ht="22.8" customHeight="1">
      <c r="A416" s="12"/>
      <c r="B416" s="203"/>
      <c r="C416" s="204"/>
      <c r="D416" s="205" t="s">
        <v>75</v>
      </c>
      <c r="E416" s="217" t="s">
        <v>608</v>
      </c>
      <c r="F416" s="217" t="s">
        <v>609</v>
      </c>
      <c r="G416" s="204"/>
      <c r="H416" s="204"/>
      <c r="I416" s="207"/>
      <c r="J416" s="218">
        <f>BK416</f>
        <v>0</v>
      </c>
      <c r="K416" s="204"/>
      <c r="L416" s="209"/>
      <c r="M416" s="210"/>
      <c r="N416" s="211"/>
      <c r="O416" s="211"/>
      <c r="P416" s="212">
        <f>SUM(P417:P420)</f>
        <v>0</v>
      </c>
      <c r="Q416" s="211"/>
      <c r="R416" s="212">
        <f>SUM(R417:R420)</f>
        <v>0</v>
      </c>
      <c r="S416" s="211"/>
      <c r="T416" s="213">
        <f>SUM(T417:T420)</f>
        <v>0.16500000000000001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4" t="s">
        <v>84</v>
      </c>
      <c r="AT416" s="215" t="s">
        <v>75</v>
      </c>
      <c r="AU416" s="215" t="s">
        <v>84</v>
      </c>
      <c r="AY416" s="214" t="s">
        <v>124</v>
      </c>
      <c r="BK416" s="216">
        <f>SUM(BK417:BK420)</f>
        <v>0</v>
      </c>
    </row>
    <row r="417" s="2" customFormat="1" ht="37.8" customHeight="1">
      <c r="A417" s="39"/>
      <c r="B417" s="40"/>
      <c r="C417" s="219" t="s">
        <v>610</v>
      </c>
      <c r="D417" s="219" t="s">
        <v>126</v>
      </c>
      <c r="E417" s="220" t="s">
        <v>611</v>
      </c>
      <c r="F417" s="221" t="s">
        <v>612</v>
      </c>
      <c r="G417" s="222" t="s">
        <v>351</v>
      </c>
      <c r="H417" s="223">
        <v>1</v>
      </c>
      <c r="I417" s="224"/>
      <c r="J417" s="225">
        <f>ROUND(I417*H417,2)</f>
        <v>0</v>
      </c>
      <c r="K417" s="221" t="s">
        <v>130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0.16500000000000001</v>
      </c>
      <c r="T417" s="229">
        <f>S417*H417</f>
        <v>0.16500000000000001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131</v>
      </c>
      <c r="AT417" s="230" t="s">
        <v>126</v>
      </c>
      <c r="AU417" s="230" t="s">
        <v>86</v>
      </c>
      <c r="AY417" s="18" t="s">
        <v>124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131</v>
      </c>
      <c r="BM417" s="230" t="s">
        <v>613</v>
      </c>
    </row>
    <row r="418" s="13" customFormat="1">
      <c r="A418" s="13"/>
      <c r="B418" s="232"/>
      <c r="C418" s="233"/>
      <c r="D418" s="234" t="s">
        <v>133</v>
      </c>
      <c r="E418" s="235" t="s">
        <v>1</v>
      </c>
      <c r="F418" s="236" t="s">
        <v>614</v>
      </c>
      <c r="G418" s="233"/>
      <c r="H418" s="235" t="s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133</v>
      </c>
      <c r="AU418" s="242" t="s">
        <v>86</v>
      </c>
      <c r="AV418" s="13" t="s">
        <v>84</v>
      </c>
      <c r="AW418" s="13" t="s">
        <v>33</v>
      </c>
      <c r="AX418" s="13" t="s">
        <v>76</v>
      </c>
      <c r="AY418" s="242" t="s">
        <v>124</v>
      </c>
    </row>
    <row r="419" s="14" customFormat="1">
      <c r="A419" s="14"/>
      <c r="B419" s="243"/>
      <c r="C419" s="244"/>
      <c r="D419" s="234" t="s">
        <v>133</v>
      </c>
      <c r="E419" s="245" t="s">
        <v>1</v>
      </c>
      <c r="F419" s="246" t="s">
        <v>84</v>
      </c>
      <c r="G419" s="244"/>
      <c r="H419" s="247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133</v>
      </c>
      <c r="AU419" s="253" t="s">
        <v>86</v>
      </c>
      <c r="AV419" s="14" t="s">
        <v>86</v>
      </c>
      <c r="AW419" s="14" t="s">
        <v>33</v>
      </c>
      <c r="AX419" s="14" t="s">
        <v>84</v>
      </c>
      <c r="AY419" s="253" t="s">
        <v>124</v>
      </c>
    </row>
    <row r="420" s="2" customFormat="1" ht="33" customHeight="1">
      <c r="A420" s="39"/>
      <c r="B420" s="40"/>
      <c r="C420" s="219" t="s">
        <v>608</v>
      </c>
      <c r="D420" s="219" t="s">
        <v>126</v>
      </c>
      <c r="E420" s="220" t="s">
        <v>615</v>
      </c>
      <c r="F420" s="221" t="s">
        <v>616</v>
      </c>
      <c r="G420" s="222" t="s">
        <v>617</v>
      </c>
      <c r="H420" s="223">
        <v>1</v>
      </c>
      <c r="I420" s="224"/>
      <c r="J420" s="225">
        <f>ROUND(I420*H420,2)</f>
        <v>0</v>
      </c>
      <c r="K420" s="221" t="s">
        <v>1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131</v>
      </c>
      <c r="AT420" s="230" t="s">
        <v>126</v>
      </c>
      <c r="AU420" s="230" t="s">
        <v>86</v>
      </c>
      <c r="AY420" s="18" t="s">
        <v>124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131</v>
      </c>
      <c r="BM420" s="230" t="s">
        <v>618</v>
      </c>
    </row>
    <row r="421" s="12" customFormat="1" ht="22.8" customHeight="1">
      <c r="A421" s="12"/>
      <c r="B421" s="203"/>
      <c r="C421" s="204"/>
      <c r="D421" s="205" t="s">
        <v>75</v>
      </c>
      <c r="E421" s="217" t="s">
        <v>619</v>
      </c>
      <c r="F421" s="217" t="s">
        <v>620</v>
      </c>
      <c r="G421" s="204"/>
      <c r="H421" s="204"/>
      <c r="I421" s="207"/>
      <c r="J421" s="218">
        <f>BK421</f>
        <v>0</v>
      </c>
      <c r="K421" s="204"/>
      <c r="L421" s="209"/>
      <c r="M421" s="210"/>
      <c r="N421" s="211"/>
      <c r="O421" s="211"/>
      <c r="P421" s="212">
        <f>P422+SUM(P423:P434)</f>
        <v>0</v>
      </c>
      <c r="Q421" s="211"/>
      <c r="R421" s="212">
        <f>R422+SUM(R423:R434)</f>
        <v>0</v>
      </c>
      <c r="S421" s="211"/>
      <c r="T421" s="213">
        <f>T422+SUM(T423:T434)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4" t="s">
        <v>84</v>
      </c>
      <c r="AT421" s="215" t="s">
        <v>75</v>
      </c>
      <c r="AU421" s="215" t="s">
        <v>84</v>
      </c>
      <c r="AY421" s="214" t="s">
        <v>124</v>
      </c>
      <c r="BK421" s="216">
        <f>BK422+SUM(BK423:BK434)</f>
        <v>0</v>
      </c>
    </row>
    <row r="422" s="2" customFormat="1" ht="37.8" customHeight="1">
      <c r="A422" s="39"/>
      <c r="B422" s="40"/>
      <c r="C422" s="219" t="s">
        <v>621</v>
      </c>
      <c r="D422" s="219" t="s">
        <v>126</v>
      </c>
      <c r="E422" s="220" t="s">
        <v>622</v>
      </c>
      <c r="F422" s="221" t="s">
        <v>623</v>
      </c>
      <c r="G422" s="222" t="s">
        <v>290</v>
      </c>
      <c r="H422" s="223">
        <v>53.289000000000001</v>
      </c>
      <c r="I422" s="224"/>
      <c r="J422" s="225">
        <f>ROUND(I422*H422,2)</f>
        <v>0</v>
      </c>
      <c r="K422" s="221" t="s">
        <v>130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131</v>
      </c>
      <c r="AT422" s="230" t="s">
        <v>126</v>
      </c>
      <c r="AU422" s="230" t="s">
        <v>86</v>
      </c>
      <c r="AY422" s="18" t="s">
        <v>124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131</v>
      </c>
      <c r="BM422" s="230" t="s">
        <v>624</v>
      </c>
    </row>
    <row r="423" s="2" customFormat="1" ht="37.8" customHeight="1">
      <c r="A423" s="39"/>
      <c r="B423" s="40"/>
      <c r="C423" s="219" t="s">
        <v>625</v>
      </c>
      <c r="D423" s="219" t="s">
        <v>126</v>
      </c>
      <c r="E423" s="220" t="s">
        <v>626</v>
      </c>
      <c r="F423" s="221" t="s">
        <v>627</v>
      </c>
      <c r="G423" s="222" t="s">
        <v>290</v>
      </c>
      <c r="H423" s="223">
        <v>746.04600000000005</v>
      </c>
      <c r="I423" s="224"/>
      <c r="J423" s="225">
        <f>ROUND(I423*H423,2)</f>
        <v>0</v>
      </c>
      <c r="K423" s="221" t="s">
        <v>130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131</v>
      </c>
      <c r="AT423" s="230" t="s">
        <v>126</v>
      </c>
      <c r="AU423" s="230" t="s">
        <v>86</v>
      </c>
      <c r="AY423" s="18" t="s">
        <v>124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131</v>
      </c>
      <c r="BM423" s="230" t="s">
        <v>628</v>
      </c>
    </row>
    <row r="424" s="14" customFormat="1">
      <c r="A424" s="14"/>
      <c r="B424" s="243"/>
      <c r="C424" s="244"/>
      <c r="D424" s="234" t="s">
        <v>133</v>
      </c>
      <c r="E424" s="244"/>
      <c r="F424" s="246" t="s">
        <v>629</v>
      </c>
      <c r="G424" s="244"/>
      <c r="H424" s="247">
        <v>746.04600000000005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133</v>
      </c>
      <c r="AU424" s="253" t="s">
        <v>86</v>
      </c>
      <c r="AV424" s="14" t="s">
        <v>86</v>
      </c>
      <c r="AW424" s="14" t="s">
        <v>4</v>
      </c>
      <c r="AX424" s="14" t="s">
        <v>84</v>
      </c>
      <c r="AY424" s="253" t="s">
        <v>124</v>
      </c>
    </row>
    <row r="425" s="2" customFormat="1" ht="24.15" customHeight="1">
      <c r="A425" s="39"/>
      <c r="B425" s="40"/>
      <c r="C425" s="219" t="s">
        <v>630</v>
      </c>
      <c r="D425" s="219" t="s">
        <v>126</v>
      </c>
      <c r="E425" s="220" t="s">
        <v>631</v>
      </c>
      <c r="F425" s="221" t="s">
        <v>632</v>
      </c>
      <c r="G425" s="222" t="s">
        <v>290</v>
      </c>
      <c r="H425" s="223">
        <v>2.1920000000000002</v>
      </c>
      <c r="I425" s="224"/>
      <c r="J425" s="225">
        <f>ROUND(I425*H425,2)</f>
        <v>0</v>
      </c>
      <c r="K425" s="221" t="s">
        <v>1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131</v>
      </c>
      <c r="AT425" s="230" t="s">
        <v>126</v>
      </c>
      <c r="AU425" s="230" t="s">
        <v>86</v>
      </c>
      <c r="AY425" s="18" t="s">
        <v>124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131</v>
      </c>
      <c r="BM425" s="230" t="s">
        <v>633</v>
      </c>
    </row>
    <row r="426" s="14" customFormat="1">
      <c r="A426" s="14"/>
      <c r="B426" s="243"/>
      <c r="C426" s="244"/>
      <c r="D426" s="234" t="s">
        <v>133</v>
      </c>
      <c r="E426" s="245" t="s">
        <v>1</v>
      </c>
      <c r="F426" s="246" t="s">
        <v>634</v>
      </c>
      <c r="G426" s="244"/>
      <c r="H426" s="247">
        <v>2.1920000000000002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133</v>
      </c>
      <c r="AU426" s="253" t="s">
        <v>86</v>
      </c>
      <c r="AV426" s="14" t="s">
        <v>86</v>
      </c>
      <c r="AW426" s="14" t="s">
        <v>33</v>
      </c>
      <c r="AX426" s="14" t="s">
        <v>84</v>
      </c>
      <c r="AY426" s="253" t="s">
        <v>124</v>
      </c>
    </row>
    <row r="427" s="2" customFormat="1" ht="44.25" customHeight="1">
      <c r="A427" s="39"/>
      <c r="B427" s="40"/>
      <c r="C427" s="219" t="s">
        <v>635</v>
      </c>
      <c r="D427" s="219" t="s">
        <v>126</v>
      </c>
      <c r="E427" s="220" t="s">
        <v>636</v>
      </c>
      <c r="F427" s="221" t="s">
        <v>637</v>
      </c>
      <c r="G427" s="222" t="s">
        <v>290</v>
      </c>
      <c r="H427" s="223">
        <v>14.608000000000001</v>
      </c>
      <c r="I427" s="224"/>
      <c r="J427" s="225">
        <f>ROUND(I427*H427,2)</f>
        <v>0</v>
      </c>
      <c r="K427" s="221" t="s">
        <v>1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131</v>
      </c>
      <c r="AT427" s="230" t="s">
        <v>126</v>
      </c>
      <c r="AU427" s="230" t="s">
        <v>86</v>
      </c>
      <c r="AY427" s="18" t="s">
        <v>124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131</v>
      </c>
      <c r="BM427" s="230" t="s">
        <v>638</v>
      </c>
    </row>
    <row r="428" s="14" customFormat="1">
      <c r="A428" s="14"/>
      <c r="B428" s="243"/>
      <c r="C428" s="244"/>
      <c r="D428" s="234" t="s">
        <v>133</v>
      </c>
      <c r="E428" s="245" t="s">
        <v>1</v>
      </c>
      <c r="F428" s="246" t="s">
        <v>639</v>
      </c>
      <c r="G428" s="244"/>
      <c r="H428" s="247">
        <v>14.608000000000001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133</v>
      </c>
      <c r="AU428" s="253" t="s">
        <v>86</v>
      </c>
      <c r="AV428" s="14" t="s">
        <v>86</v>
      </c>
      <c r="AW428" s="14" t="s">
        <v>33</v>
      </c>
      <c r="AX428" s="14" t="s">
        <v>76</v>
      </c>
      <c r="AY428" s="253" t="s">
        <v>124</v>
      </c>
    </row>
    <row r="429" s="2" customFormat="1" ht="44.25" customHeight="1">
      <c r="A429" s="39"/>
      <c r="B429" s="40"/>
      <c r="C429" s="219" t="s">
        <v>640</v>
      </c>
      <c r="D429" s="219" t="s">
        <v>126</v>
      </c>
      <c r="E429" s="220" t="s">
        <v>641</v>
      </c>
      <c r="F429" s="221" t="s">
        <v>642</v>
      </c>
      <c r="G429" s="222" t="s">
        <v>290</v>
      </c>
      <c r="H429" s="223">
        <v>33.823999999999998</v>
      </c>
      <c r="I429" s="224"/>
      <c r="J429" s="225">
        <f>ROUND(I429*H429,2)</f>
        <v>0</v>
      </c>
      <c r="K429" s="221" t="s">
        <v>1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131</v>
      </c>
      <c r="AT429" s="230" t="s">
        <v>126</v>
      </c>
      <c r="AU429" s="230" t="s">
        <v>86</v>
      </c>
      <c r="AY429" s="18" t="s">
        <v>124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131</v>
      </c>
      <c r="BM429" s="230" t="s">
        <v>643</v>
      </c>
    </row>
    <row r="430" s="14" customFormat="1">
      <c r="A430" s="14"/>
      <c r="B430" s="243"/>
      <c r="C430" s="244"/>
      <c r="D430" s="234" t="s">
        <v>133</v>
      </c>
      <c r="E430" s="245" t="s">
        <v>1</v>
      </c>
      <c r="F430" s="246" t="s">
        <v>644</v>
      </c>
      <c r="G430" s="244"/>
      <c r="H430" s="247">
        <v>33.823999999999998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133</v>
      </c>
      <c r="AU430" s="253" t="s">
        <v>86</v>
      </c>
      <c r="AV430" s="14" t="s">
        <v>86</v>
      </c>
      <c r="AW430" s="14" t="s">
        <v>33</v>
      </c>
      <c r="AX430" s="14" t="s">
        <v>84</v>
      </c>
      <c r="AY430" s="253" t="s">
        <v>124</v>
      </c>
    </row>
    <row r="431" s="2" customFormat="1" ht="24.15" customHeight="1">
      <c r="A431" s="39"/>
      <c r="B431" s="40"/>
      <c r="C431" s="219" t="s">
        <v>645</v>
      </c>
      <c r="D431" s="219" t="s">
        <v>126</v>
      </c>
      <c r="E431" s="220" t="s">
        <v>646</v>
      </c>
      <c r="F431" s="221" t="s">
        <v>647</v>
      </c>
      <c r="G431" s="222" t="s">
        <v>290</v>
      </c>
      <c r="H431" s="223">
        <v>2.665</v>
      </c>
      <c r="I431" s="224"/>
      <c r="J431" s="225">
        <f>ROUND(I431*H431,2)</f>
        <v>0</v>
      </c>
      <c r="K431" s="221" t="s">
        <v>1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131</v>
      </c>
      <c r="AT431" s="230" t="s">
        <v>126</v>
      </c>
      <c r="AU431" s="230" t="s">
        <v>86</v>
      </c>
      <c r="AY431" s="18" t="s">
        <v>124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131</v>
      </c>
      <c r="BM431" s="230" t="s">
        <v>648</v>
      </c>
    </row>
    <row r="432" s="13" customFormat="1">
      <c r="A432" s="13"/>
      <c r="B432" s="232"/>
      <c r="C432" s="233"/>
      <c r="D432" s="234" t="s">
        <v>133</v>
      </c>
      <c r="E432" s="235" t="s">
        <v>1</v>
      </c>
      <c r="F432" s="236" t="s">
        <v>649</v>
      </c>
      <c r="G432" s="233"/>
      <c r="H432" s="235" t="s">
        <v>1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133</v>
      </c>
      <c r="AU432" s="242" t="s">
        <v>86</v>
      </c>
      <c r="AV432" s="13" t="s">
        <v>84</v>
      </c>
      <c r="AW432" s="13" t="s">
        <v>33</v>
      </c>
      <c r="AX432" s="13" t="s">
        <v>76</v>
      </c>
      <c r="AY432" s="242" t="s">
        <v>124</v>
      </c>
    </row>
    <row r="433" s="14" customFormat="1">
      <c r="A433" s="14"/>
      <c r="B433" s="243"/>
      <c r="C433" s="244"/>
      <c r="D433" s="234" t="s">
        <v>133</v>
      </c>
      <c r="E433" s="245" t="s">
        <v>1</v>
      </c>
      <c r="F433" s="246" t="s">
        <v>650</v>
      </c>
      <c r="G433" s="244"/>
      <c r="H433" s="247">
        <v>2.665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133</v>
      </c>
      <c r="AU433" s="253" t="s">
        <v>86</v>
      </c>
      <c r="AV433" s="14" t="s">
        <v>86</v>
      </c>
      <c r="AW433" s="14" t="s">
        <v>33</v>
      </c>
      <c r="AX433" s="14" t="s">
        <v>84</v>
      </c>
      <c r="AY433" s="253" t="s">
        <v>124</v>
      </c>
    </row>
    <row r="434" s="12" customFormat="1" ht="20.88" customHeight="1">
      <c r="A434" s="12"/>
      <c r="B434" s="203"/>
      <c r="C434" s="204"/>
      <c r="D434" s="205" t="s">
        <v>75</v>
      </c>
      <c r="E434" s="217" t="s">
        <v>651</v>
      </c>
      <c r="F434" s="217" t="s">
        <v>652</v>
      </c>
      <c r="G434" s="204"/>
      <c r="H434" s="204"/>
      <c r="I434" s="207"/>
      <c r="J434" s="218">
        <f>BK434</f>
        <v>0</v>
      </c>
      <c r="K434" s="204"/>
      <c r="L434" s="209"/>
      <c r="M434" s="210"/>
      <c r="N434" s="211"/>
      <c r="O434" s="211"/>
      <c r="P434" s="212">
        <f>P435</f>
        <v>0</v>
      </c>
      <c r="Q434" s="211"/>
      <c r="R434" s="212">
        <f>R435</f>
        <v>0</v>
      </c>
      <c r="S434" s="211"/>
      <c r="T434" s="213">
        <f>T435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4" t="s">
        <v>84</v>
      </c>
      <c r="AT434" s="215" t="s">
        <v>75</v>
      </c>
      <c r="AU434" s="215" t="s">
        <v>86</v>
      </c>
      <c r="AY434" s="214" t="s">
        <v>124</v>
      </c>
      <c r="BK434" s="216">
        <f>BK435</f>
        <v>0</v>
      </c>
    </row>
    <row r="435" s="2" customFormat="1" ht="49.05" customHeight="1">
      <c r="A435" s="39"/>
      <c r="B435" s="40"/>
      <c r="C435" s="219" t="s">
        <v>653</v>
      </c>
      <c r="D435" s="219" t="s">
        <v>126</v>
      </c>
      <c r="E435" s="220" t="s">
        <v>654</v>
      </c>
      <c r="F435" s="221" t="s">
        <v>655</v>
      </c>
      <c r="G435" s="222" t="s">
        <v>290</v>
      </c>
      <c r="H435" s="223">
        <v>309.94299999999998</v>
      </c>
      <c r="I435" s="224"/>
      <c r="J435" s="225">
        <f>ROUND(I435*H435,2)</f>
        <v>0</v>
      </c>
      <c r="K435" s="221" t="s">
        <v>130</v>
      </c>
      <c r="L435" s="45"/>
      <c r="M435" s="286" t="s">
        <v>1</v>
      </c>
      <c r="N435" s="287" t="s">
        <v>41</v>
      </c>
      <c r="O435" s="288"/>
      <c r="P435" s="289">
        <f>O435*H435</f>
        <v>0</v>
      </c>
      <c r="Q435" s="289">
        <v>0</v>
      </c>
      <c r="R435" s="289">
        <f>Q435*H435</f>
        <v>0</v>
      </c>
      <c r="S435" s="289">
        <v>0</v>
      </c>
      <c r="T435" s="29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131</v>
      </c>
      <c r="AT435" s="230" t="s">
        <v>126</v>
      </c>
      <c r="AU435" s="230" t="s">
        <v>145</v>
      </c>
      <c r="AY435" s="18" t="s">
        <v>124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131</v>
      </c>
      <c r="BM435" s="230" t="s">
        <v>656</v>
      </c>
    </row>
    <row r="436" s="2" customFormat="1" ht="6.96" customHeight="1">
      <c r="A436" s="39"/>
      <c r="B436" s="67"/>
      <c r="C436" s="68"/>
      <c r="D436" s="68"/>
      <c r="E436" s="68"/>
      <c r="F436" s="68"/>
      <c r="G436" s="68"/>
      <c r="H436" s="68"/>
      <c r="I436" s="68"/>
      <c r="J436" s="68"/>
      <c r="K436" s="68"/>
      <c r="L436" s="45"/>
      <c r="M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</sheetData>
  <sheetProtection sheet="1" autoFilter="0" formatColumns="0" formatRows="0" objects="1" scenarios="1" spinCount="100000" saltValue="2HoRUv6ZXc/tsZ4UhyChJrB/j67s1wn8/DTmFq3GBZegLwyiJGXnVtovm5s2ktBLAXCo96ZetowBhtOdLwto8g==" hashValue="+h/GQ1PtHAs5E3m/WHum/MU2QOFcLyTooylUSAF/Nm5eToZ8MHfa0RxQrGEoCqRVg5siw9oWJkA55PzzwR5mMQ==" algorithmName="SHA-512" password="A8D3"/>
  <autoFilter ref="C126:K43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VDJ Zaječí - VDJ Přítluky- přeložka přívodního řadu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30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26</v>
      </c>
      <c r="J21" s="144" t="s">
        <v>32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ROUND((SUM(BE117:BE126)),  2)</f>
        <v>0</v>
      </c>
      <c r="G33" s="39"/>
      <c r="H33" s="39"/>
      <c r="I33" s="156">
        <v>0.20999999999999999</v>
      </c>
      <c r="J33" s="155">
        <f>ROUND(((SUM(BE117:BE126))*I33),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ROUND((SUM(BF117:BF126)),  2)</f>
        <v>0</v>
      </c>
      <c r="G34" s="39"/>
      <c r="H34" s="39"/>
      <c r="I34" s="156">
        <v>0.14999999999999999</v>
      </c>
      <c r="J34" s="155">
        <f>ROUND(((SUM(BF117:BF126))*I34),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ROUND((SUM(BG117:BG126)),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ROUND((SUM(BH117:BH126)),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ROUND((SUM(BI117:BI126)),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VDJ Zaječí - VDJ Přítluky- přeložka přívodního řadu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>PROVO, spol. s 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658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109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VDJ Zaječí - VDJ Přítluky- přeložka přívodního řadu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SO 90 - Vedlejší a ostatní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29. 4. 2023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29</v>
      </c>
      <c r="J113" s="37" t="str">
        <f>E21</f>
        <v>PROVO, spol. s 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34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110</v>
      </c>
      <c r="D116" s="195" t="s">
        <v>61</v>
      </c>
      <c r="E116" s="195" t="s">
        <v>57</v>
      </c>
      <c r="F116" s="195" t="s">
        <v>58</v>
      </c>
      <c r="G116" s="195" t="s">
        <v>111</v>
      </c>
      <c r="H116" s="195" t="s">
        <v>112</v>
      </c>
      <c r="I116" s="195" t="s">
        <v>113</v>
      </c>
      <c r="J116" s="195" t="s">
        <v>95</v>
      </c>
      <c r="K116" s="196" t="s">
        <v>114</v>
      </c>
      <c r="L116" s="197"/>
      <c r="M116" s="101" t="s">
        <v>1</v>
      </c>
      <c r="N116" s="102" t="s">
        <v>40</v>
      </c>
      <c r="O116" s="102" t="s">
        <v>115</v>
      </c>
      <c r="P116" s="102" t="s">
        <v>116</v>
      </c>
      <c r="Q116" s="102" t="s">
        <v>117</v>
      </c>
      <c r="R116" s="102" t="s">
        <v>118</v>
      </c>
      <c r="S116" s="102" t="s">
        <v>119</v>
      </c>
      <c r="T116" s="103" t="s">
        <v>120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121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97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75</v>
      </c>
      <c r="E118" s="206" t="s">
        <v>659</v>
      </c>
      <c r="F118" s="206" t="s">
        <v>660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SUM(P119:P126)</f>
        <v>0</v>
      </c>
      <c r="Q118" s="211"/>
      <c r="R118" s="212">
        <f>SUM(R119:R126)</f>
        <v>0</v>
      </c>
      <c r="S118" s="211"/>
      <c r="T118" s="213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131</v>
      </c>
      <c r="AT118" s="215" t="s">
        <v>75</v>
      </c>
      <c r="AU118" s="215" t="s">
        <v>76</v>
      </c>
      <c r="AY118" s="214" t="s">
        <v>124</v>
      </c>
      <c r="BK118" s="216">
        <f>SUM(BK119:BK126)</f>
        <v>0</v>
      </c>
    </row>
    <row r="119" s="2" customFormat="1" ht="37.8" customHeight="1">
      <c r="A119" s="39"/>
      <c r="B119" s="40"/>
      <c r="C119" s="219" t="s">
        <v>84</v>
      </c>
      <c r="D119" s="219" t="s">
        <v>126</v>
      </c>
      <c r="E119" s="220" t="s">
        <v>661</v>
      </c>
      <c r="F119" s="221" t="s">
        <v>662</v>
      </c>
      <c r="G119" s="222" t="s">
        <v>617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41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663</v>
      </c>
      <c r="AT119" s="230" t="s">
        <v>126</v>
      </c>
      <c r="AU119" s="230" t="s">
        <v>84</v>
      </c>
      <c r="AY119" s="18" t="s">
        <v>124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84</v>
      </c>
      <c r="BK119" s="231">
        <f>ROUND(I119*H119,2)</f>
        <v>0</v>
      </c>
      <c r="BL119" s="18" t="s">
        <v>663</v>
      </c>
      <c r="BM119" s="230" t="s">
        <v>664</v>
      </c>
    </row>
    <row r="120" s="2" customFormat="1" ht="24.15" customHeight="1">
      <c r="A120" s="39"/>
      <c r="B120" s="40"/>
      <c r="C120" s="219" t="s">
        <v>86</v>
      </c>
      <c r="D120" s="219" t="s">
        <v>126</v>
      </c>
      <c r="E120" s="220" t="s">
        <v>665</v>
      </c>
      <c r="F120" s="221" t="s">
        <v>666</v>
      </c>
      <c r="G120" s="222" t="s">
        <v>617</v>
      </c>
      <c r="H120" s="223">
        <v>1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41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663</v>
      </c>
      <c r="AT120" s="230" t="s">
        <v>126</v>
      </c>
      <c r="AU120" s="230" t="s">
        <v>84</v>
      </c>
      <c r="AY120" s="18" t="s">
        <v>124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84</v>
      </c>
      <c r="BK120" s="231">
        <f>ROUND(I120*H120,2)</f>
        <v>0</v>
      </c>
      <c r="BL120" s="18" t="s">
        <v>663</v>
      </c>
      <c r="BM120" s="230" t="s">
        <v>667</v>
      </c>
    </row>
    <row r="121" s="2" customFormat="1" ht="21.75" customHeight="1">
      <c r="A121" s="39"/>
      <c r="B121" s="40"/>
      <c r="C121" s="219" t="s">
        <v>145</v>
      </c>
      <c r="D121" s="219" t="s">
        <v>126</v>
      </c>
      <c r="E121" s="220" t="s">
        <v>668</v>
      </c>
      <c r="F121" s="221" t="s">
        <v>669</v>
      </c>
      <c r="G121" s="222" t="s">
        <v>617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663</v>
      </c>
      <c r="AT121" s="230" t="s">
        <v>126</v>
      </c>
      <c r="AU121" s="230" t="s">
        <v>84</v>
      </c>
      <c r="AY121" s="18" t="s">
        <v>124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663</v>
      </c>
      <c r="BM121" s="230" t="s">
        <v>670</v>
      </c>
    </row>
    <row r="122" s="2" customFormat="1" ht="16.5" customHeight="1">
      <c r="A122" s="39"/>
      <c r="B122" s="40"/>
      <c r="C122" s="219" t="s">
        <v>131</v>
      </c>
      <c r="D122" s="219" t="s">
        <v>126</v>
      </c>
      <c r="E122" s="220" t="s">
        <v>671</v>
      </c>
      <c r="F122" s="221" t="s">
        <v>672</v>
      </c>
      <c r="G122" s="222" t="s">
        <v>617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41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663</v>
      </c>
      <c r="AT122" s="230" t="s">
        <v>126</v>
      </c>
      <c r="AU122" s="230" t="s">
        <v>84</v>
      </c>
      <c r="AY122" s="18" t="s">
        <v>124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84</v>
      </c>
      <c r="BK122" s="231">
        <f>ROUND(I122*H122,2)</f>
        <v>0</v>
      </c>
      <c r="BL122" s="18" t="s">
        <v>663</v>
      </c>
      <c r="BM122" s="230" t="s">
        <v>673</v>
      </c>
    </row>
    <row r="123" s="2" customFormat="1" ht="21.75" customHeight="1">
      <c r="A123" s="39"/>
      <c r="B123" s="40"/>
      <c r="C123" s="219" t="s">
        <v>153</v>
      </c>
      <c r="D123" s="219" t="s">
        <v>126</v>
      </c>
      <c r="E123" s="220" t="s">
        <v>674</v>
      </c>
      <c r="F123" s="221" t="s">
        <v>675</v>
      </c>
      <c r="G123" s="222" t="s">
        <v>617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663</v>
      </c>
      <c r="AT123" s="230" t="s">
        <v>126</v>
      </c>
      <c r="AU123" s="230" t="s">
        <v>84</v>
      </c>
      <c r="AY123" s="18" t="s">
        <v>124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663</v>
      </c>
      <c r="BM123" s="230" t="s">
        <v>676</v>
      </c>
    </row>
    <row r="124" s="2" customFormat="1" ht="16.5" customHeight="1">
      <c r="A124" s="39"/>
      <c r="B124" s="40"/>
      <c r="C124" s="219" t="s">
        <v>159</v>
      </c>
      <c r="D124" s="219" t="s">
        <v>126</v>
      </c>
      <c r="E124" s="220" t="s">
        <v>677</v>
      </c>
      <c r="F124" s="221" t="s">
        <v>678</v>
      </c>
      <c r="G124" s="222" t="s">
        <v>617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663</v>
      </c>
      <c r="AT124" s="230" t="s">
        <v>126</v>
      </c>
      <c r="AU124" s="230" t="s">
        <v>84</v>
      </c>
      <c r="AY124" s="18" t="s">
        <v>124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663</v>
      </c>
      <c r="BM124" s="230" t="s">
        <v>679</v>
      </c>
    </row>
    <row r="125" s="2" customFormat="1" ht="21.75" customHeight="1">
      <c r="A125" s="39"/>
      <c r="B125" s="40"/>
      <c r="C125" s="219" t="s">
        <v>164</v>
      </c>
      <c r="D125" s="219" t="s">
        <v>126</v>
      </c>
      <c r="E125" s="220" t="s">
        <v>680</v>
      </c>
      <c r="F125" s="221" t="s">
        <v>681</v>
      </c>
      <c r="G125" s="222" t="s">
        <v>617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663</v>
      </c>
      <c r="AT125" s="230" t="s">
        <v>126</v>
      </c>
      <c r="AU125" s="230" t="s">
        <v>84</v>
      </c>
      <c r="AY125" s="18" t="s">
        <v>124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663</v>
      </c>
      <c r="BM125" s="230" t="s">
        <v>682</v>
      </c>
    </row>
    <row r="126" s="2" customFormat="1" ht="24.15" customHeight="1">
      <c r="A126" s="39"/>
      <c r="B126" s="40"/>
      <c r="C126" s="219" t="s">
        <v>168</v>
      </c>
      <c r="D126" s="219" t="s">
        <v>126</v>
      </c>
      <c r="E126" s="220" t="s">
        <v>683</v>
      </c>
      <c r="F126" s="221" t="s">
        <v>684</v>
      </c>
      <c r="G126" s="222" t="s">
        <v>617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86" t="s">
        <v>1</v>
      </c>
      <c r="N126" s="287" t="s">
        <v>41</v>
      </c>
      <c r="O126" s="288"/>
      <c r="P126" s="289">
        <f>O126*H126</f>
        <v>0</v>
      </c>
      <c r="Q126" s="289">
        <v>0</v>
      </c>
      <c r="R126" s="289">
        <f>Q126*H126</f>
        <v>0</v>
      </c>
      <c r="S126" s="289">
        <v>0</v>
      </c>
      <c r="T126" s="29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663</v>
      </c>
      <c r="AT126" s="230" t="s">
        <v>126</v>
      </c>
      <c r="AU126" s="230" t="s">
        <v>84</v>
      </c>
      <c r="AY126" s="18" t="s">
        <v>124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663</v>
      </c>
      <c r="BM126" s="230" t="s">
        <v>685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RnMtmsXQsMwerkHd5IZ7WPgYYvilNIoRGmidDtLgkfVIMzB09YJoSNYDXWn9s3Gy2QfWuGvDojzYYCOQzLY+PQ==" hashValue="PwGSEPDMd5fwQEE0OWxAp/kwlyms1v7erRzGmqRC90TVlvPdHzf3IEQBzgFXKlNEj0+40r6dMsjfKHrMLyWACw==" algorithmName="SHA-512" password="A8D3"/>
  <autoFilter ref="C116:K12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LAPTOP-2QRBP1GF\Ivona Hroníková</dc:creator>
  <cp:lastModifiedBy>LAPTOP-2QRBP1GF\Ivona Hroníková</cp:lastModifiedBy>
  <dcterms:created xsi:type="dcterms:W3CDTF">2023-05-01T14:37:02Z</dcterms:created>
  <dcterms:modified xsi:type="dcterms:W3CDTF">2023-05-01T14:37:23Z</dcterms:modified>
</cp:coreProperties>
</file>