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řibice - U kostela,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Přibice - U kostela,...'!$C$120:$K$155</definedName>
    <definedName name="_xlnm.Print_Area" localSheetId="1">'01 - Přibice - U kostela,...'!$C$4:$J$76,'01 - Přibice - U kostela,...'!$C$82:$J$104,'01 - Přibice - U kostela,...'!$C$110:$J$155</definedName>
    <definedName name="_xlnm.Print_Titles" localSheetId="1">'01 - Přibice - U kostela,...'!$120:$120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5"/>
  <c r="BH155"/>
  <c r="BG155"/>
  <c r="BF155"/>
  <c r="T155"/>
  <c r="T154"/>
  <c r="T153"/>
  <c r="R155"/>
  <c r="R154"/>
  <c r="R153"/>
  <c r="P155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90"/>
  <c r="J21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J155"/>
  <c r="BK147"/>
  <c r="J139"/>
  <c r="BK133"/>
  <c r="J150"/>
  <c r="J141"/>
  <c r="BK132"/>
  <c r="J129"/>
  <c r="J128"/>
  <c r="J127"/>
  <c r="BK144"/>
  <c r="BK137"/>
  <c i="1" r="AS94"/>
  <c i="2" r="J145"/>
  <c r="J138"/>
  <c r="BK130"/>
  <c r="J124"/>
  <c r="BK136"/>
  <c r="BK145"/>
  <c r="J130"/>
  <c r="J152"/>
  <c r="BK142"/>
  <c r="J133"/>
  <c r="J131"/>
  <c r="J134"/>
  <c r="BK129"/>
  <c r="BK149"/>
  <c r="BK138"/>
  <c r="J125"/>
  <c r="J147"/>
  <c r="J137"/>
  <c r="BK131"/>
  <c r="BK125"/>
  <c r="J126"/>
  <c r="BK135"/>
  <c r="BK152"/>
  <c r="J142"/>
  <c r="J136"/>
  <c r="BK155"/>
  <c r="J144"/>
  <c r="BK134"/>
  <c r="BK127"/>
  <c r="J135"/>
  <c r="J132"/>
  <c r="BK150"/>
  <c r="BK141"/>
  <c r="BK128"/>
  <c r="J149"/>
  <c r="BK139"/>
  <c r="BK124"/>
  <c r="BK126"/>
  <c l="1" r="BK123"/>
  <c r="R140"/>
  <c r="P140"/>
  <c r="R123"/>
  <c r="P143"/>
  <c r="P123"/>
  <c r="BK140"/>
  <c r="J140"/>
  <c r="J97"/>
  <c r="T140"/>
  <c r="R143"/>
  <c r="BK148"/>
  <c r="J148"/>
  <c r="J100"/>
  <c r="R148"/>
  <c r="T123"/>
  <c r="T122"/>
  <c r="T121"/>
  <c r="BK143"/>
  <c r="J143"/>
  <c r="J98"/>
  <c r="T143"/>
  <c r="P148"/>
  <c r="T148"/>
  <c r="BK146"/>
  <c r="J146"/>
  <c r="J99"/>
  <c r="BK151"/>
  <c r="J151"/>
  <c r="J101"/>
  <c r="BK154"/>
  <c r="J154"/>
  <c r="J103"/>
  <c r="F89"/>
  <c r="F90"/>
  <c r="BE125"/>
  <c r="J118"/>
  <c r="BE124"/>
  <c r="BE128"/>
  <c r="BE129"/>
  <c r="J87"/>
  <c r="BE132"/>
  <c r="BE133"/>
  <c r="BE135"/>
  <c r="BE126"/>
  <c r="J89"/>
  <c r="BE127"/>
  <c r="BE130"/>
  <c r="BE136"/>
  <c r="BE138"/>
  <c r="BE141"/>
  <c r="BE150"/>
  <c r="BE152"/>
  <c r="BE155"/>
  <c r="BE134"/>
  <c r="BE137"/>
  <c r="BE139"/>
  <c r="BE142"/>
  <c r="BE144"/>
  <c r="BE145"/>
  <c r="BE147"/>
  <c r="BE149"/>
  <c r="BE131"/>
  <c r="F32"/>
  <c i="1" r="BA95"/>
  <c r="BA94"/>
  <c r="AW94"/>
  <c r="AK30"/>
  <c i="2" r="F35"/>
  <c i="1" r="BD95"/>
  <c r="BD94"/>
  <c r="W33"/>
  <c i="2" r="F34"/>
  <c i="1" r="BC95"/>
  <c r="BC94"/>
  <c r="AY94"/>
  <c i="2" r="F33"/>
  <c i="1" r="BB95"/>
  <c r="BB94"/>
  <c r="AX94"/>
  <c i="2" r="J32"/>
  <c i="1" r="AW95"/>
  <c i="2" l="1" r="P122"/>
  <c r="P121"/>
  <c i="1" r="AU95"/>
  <c i="2" r="R122"/>
  <c r="R121"/>
  <c r="BK122"/>
  <c r="J122"/>
  <c r="J95"/>
  <c r="J123"/>
  <c r="J96"/>
  <c r="BK153"/>
  <c r="J153"/>
  <c r="J102"/>
  <c i="1" r="AU94"/>
  <c r="W31"/>
  <c i="2" r="J31"/>
  <c i="1" r="AV95"/>
  <c r="AT95"/>
  <c r="W30"/>
  <c r="W32"/>
  <c i="2" r="F31"/>
  <c i="1" r="AZ95"/>
  <c r="AZ94"/>
  <c r="W29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<sst xmlns="http://schemas.openxmlformats.org/spreadsheetml/2006/main">
  <si>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</si>
  <si>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</si>
  <si>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</si>
  <si>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</si>
  <si>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</si>
  <si>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{e1630a84-d221-4b9c-bc88-6550a01b3f50}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</si>
  <si>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</si>
  <si>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</si>
  <si>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</si>
  <si>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</si>
  <si>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</si>
  <si>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</si>
  <si>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</si>
  <si>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</si>
  <si>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</si>
  <si>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</si>
  <si>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</si>
  <si>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Přibice - U kostela, vodovod</t>
  </si>
  <si>
    <t>KSO:</t>
  </si>
  <si>
    <t>CC-CZ:</t>
  </si>
  <si>
    <t>Místo:</t>
  </si>
  <si>
    <t xml:space="preserve"> </t>
  </si>
  <si>
    <t>Datum:</t>
  </si>
  <si>
    <t>31. 8. 2023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</si>
  <si>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</si>
  <si>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</si>
  <si>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</si>
  <si>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</si>
  <si>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</si>
  <si>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</si>
  <si>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</si>
  <si>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</si>
  <si>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</si>
  <si>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</si>
  <si>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</si>
  <si>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</si>
  <si>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</si>
  <si>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</si>
  <si>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</si>
  <si>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</si>
  <si>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</si>
  <si>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</si>
  <si>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</si>
  <si>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</si>
  <si>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</si>
  <si>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</si>
  <si>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</si>
  <si>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</si>
  <si>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</si>
  <si>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</si>
  <si>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</si>
  <si>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</si>
  <si>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</si>
  <si>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</si>
  <si>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</si>
  <si>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</si>
  <si>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</si>
  <si>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</si>
  <si>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</si>
  <si>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</si>
  <si>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</si>
  <si>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</si>
  <si>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</si>
  <si>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</si>
  <si>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</si>
  <si>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</si>
  <si>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</si>
  <si>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</si>
  <si>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</si>
  <si>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</si>
  <si>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</si>
  <si>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</si>
  <si>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</si>
  <si>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</si>
  <si>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</si>
  <si>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</si>
  <si>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</si>
  <si>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</si>
  <si>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</si>
  <si>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</si>
  <si>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</si>
  <si>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</si>
  <si>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</si>
  <si>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</si>
  <si>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</si>
  <si>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</si>
  <si>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</si>
  <si>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</si>
  <si>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</si>
  <si>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</si>
  <si>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</si>
  <si>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</si>
  <si>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</si>
  <si>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</si>
  <si>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</si>
  <si>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</si>
  <si>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</si>
  <si>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</si>
  <si>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</si>
  <si>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</si>
  <si>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</si>
  <si>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</si>
  <si>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</si>
  <si>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</si>
  <si>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</si>
  <si>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</si>
  <si>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</si>
  <si>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</si>
  <si>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</si>
  <si>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</si>
  <si>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</si>
  <si>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</si>
  <si>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</si>
  <si>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</si>
  <si>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</si>
  <si>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</si>
  <si>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m2</t>
  </si>
  <si>
    <t>4</t>
  </si>
  <si>
    <t>-1397698187</t>
  </si>
  <si>
    <t>113107521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</si>
  <si>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do 100 mm</t>
  </si>
  <si>
    <t>-287093028</t>
  </si>
  <si>
    <t>3</t>
  </si>
  <si>
    <t>113108441</t>
  </si>
  <si>
    <t>Rozrytí vrstvy krytu nebo podkladu z kameniva bez zhutnění, bez vyrovnání rozrytého materiálu, pro jakékoliv tloušťky bez živičného pojiva</t>
  </si>
  <si>
    <t>-97033805</t>
  </si>
  <si>
    <t>115101201</t>
  </si>
  <si>
    <t>Čerpání vody na dopravní výšku do 10 m s uvažovaným průměrným přítokem do 500 l/min</t>
  </si>
  <si>
    <t>hod</t>
  </si>
  <si>
    <t>-1072435088</t>
  </si>
  <si>
    <t>5</t>
  </si>
  <si>
    <t>115101301</t>
  </si>
  <si>
    <t>Pohotovost záložní čerpací soupravy pro dopravní výšku do 10 m s uvažovaným průměrným přítokem do 500 l/min</t>
  </si>
  <si>
    <t>den</t>
  </si>
  <si>
    <t>-905103847</t>
  </si>
  <si>
    <t>6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</si>
  <si>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</si>
  <si>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</si>
  <si>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</si>
  <si>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-83607636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</si>
  <si>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</si>
  <si>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</si>
  <si>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</si>
  <si>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2023956019</t>
  </si>
  <si>
    <t>8</t>
  </si>
  <si>
    <t>132351104</t>
  </si>
  <si>
    <t>Hloubení nezapažených rýh šířky do 800 mm strojně s urovnáním dna do předepsaného profilu a spádu v hornině třídy těžitelnosti II skupiny 4 přes 100 m3</t>
  </si>
  <si>
    <t>m3</t>
  </si>
  <si>
    <t>1985070744</t>
  </si>
  <si>
    <t>9</t>
  </si>
  <si>
    <t>151101101</t>
  </si>
  <si>
    <t>Zřízení pažení a rozepření stěn rýh pro podzemní vedení příložné pro jakoukoliv mezerovitost, hloubky do 2 m</t>
  </si>
  <si>
    <t>-2060544481</t>
  </si>
  <si>
    <t>10</t>
  </si>
  <si>
    <t>151101111</t>
  </si>
  <si>
    <t>Odstranění pažení a rozepření stěn rýh pro podzemní vedení s uložením materiálu na vzdálenost do 3 m od kraje výkopu příložné, hloubky do 2 m</t>
  </si>
  <si>
    <t>1395311541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</si>
  <si>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</si>
  <si>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</si>
  <si>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</si>
  <si>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785716801</t>
  </si>
  <si>
    <t>12</t>
  </si>
  <si>
    <t>171151103</t>
  </si>
  <si>
    <t>Uložení sypanin do násypů strojně s rozprostřením sypaniny ve vrstvách a s hrubým urovnáním zhutněných z hornin soudržných jakékoliv třídy těžitelnosti</t>
  </si>
  <si>
    <t>1457731191</t>
  </si>
  <si>
    <t>13</t>
  </si>
  <si>
    <t>171151111</t>
  </si>
  <si>
    <t>Uložení sypanin do násypů strojně s rozprostřením sypaniny ve vrstvách a s hrubým urovnáním zhutněných z hornin nesoudržných sypkých</t>
  </si>
  <si>
    <t>117540648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</si>
  <si>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</si>
  <si>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</si>
  <si>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</si>
  <si>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</si>
  <si>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140988715</t>
  </si>
  <si>
    <t>174111101</t>
  </si>
  <si>
    <t>Zásyp sypaninou z jakékoliv horniny ručně s uložením výkopku ve vrstvách se zhutněním jam, šachet, rýh nebo kolem objektů v těchto vykopávkách</t>
  </si>
  <si>
    <t>-1331063385</t>
  </si>
  <si>
    <t>16</t>
  </si>
  <si>
    <t>M</t>
  </si>
  <si>
    <t>58337302</t>
  </si>
  <si>
    <t>štěrkopísek frakce 0/16</t>
  </si>
  <si>
    <t>-969518969</t>
  </si>
  <si>
    <t>Zakládání</t>
  </si>
  <si>
    <t>17</t>
  </si>
  <si>
    <t>271562211</t>
  </si>
  <si>
    <t>Podsyp pod základové konstrukce se zhutněním a urovnáním povrchu z kameniva drobného, frakce 0 - 4 mm</t>
  </si>
  <si>
    <t>1532270416</t>
  </si>
  <si>
    <t>18</t>
  </si>
  <si>
    <t>58337310</t>
  </si>
  <si>
    <t>štěrkopísek frakce 0/4</t>
  </si>
  <si>
    <t>477333528</t>
  </si>
  <si>
    <t>Komunikace pozemní</t>
  </si>
  <si>
    <t>25</t>
  </si>
  <si>
    <t>572371112</t>
  </si>
  <si>
    <t>Vyspravení krytu komunikací po překopech inženýrských sítí plochy přes 15 m2 dlažbou z kamenných kostek s ložem z kameniva těženého drobných</t>
  </si>
  <si>
    <t>-1205323910</t>
  </si>
  <si>
    <t>19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</si>
  <si>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</si>
  <si>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</si>
  <si>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689676001</t>
  </si>
  <si>
    <t>Ostatní konstrukce a práce, bourání</t>
  </si>
  <si>
    <t>20</t>
  </si>
  <si>
    <t>919735112</t>
  </si>
  <si>
    <t>Řezání stávajícího živičného krytu nebo podkladu hloubky přes 50 do 100 mm</t>
  </si>
  <si>
    <t>474530532</t>
  </si>
  <si>
    <t>997</t>
  </si>
  <si>
    <t>Přesun sutě</t>
  </si>
  <si>
    <t>997013655</t>
  </si>
  <si>
    <t>Poplatek za uložení stavebního odpadu na skládce (skládkovné) zeminy a kamení zatříděného do Katalogu odpadů pod kódem 17 05 04</t>
  </si>
  <si>
    <t>515258605</t>
  </si>
  <si>
    <t>22</t>
  </si>
  <si>
    <t>997221645</t>
  </si>
  <si>
    <t>Poplatek za uložení stavebního odpadu na skládce (skládkovné) asfaltového bez obsahu dehtu zatříděného do Katalogu odpadů pod kódem 17 03 02</t>
  </si>
  <si>
    <t>-380608301</t>
  </si>
  <si>
    <t>998</t>
  </si>
  <si>
    <t>Přesun hmot</t>
  </si>
  <si>
    <t>23</t>
  </si>
  <si>
    <t>998276101</t>
  </si>
  <si>
    <t>Přesun hmot pro trubní vedení hloubené z trub z plastických hmot nebo sklolaminátových pro vodovody nebo kanalizace v otevřeném výkopu dopravní vzdálenost do 15 m</t>
  </si>
  <si>
    <t>1817117838</t>
  </si>
  <si>
    <t>Práce a dodávky M</t>
  </si>
  <si>
    <t>46-M</t>
  </si>
  <si>
    <t>Zemní práce při extr.mont.pracích</t>
  </si>
  <si>
    <t>24</t>
  </si>
  <si>
    <t>460241111</t>
  </si>
  <si>
    <t>Příplatek k cenám vykopávek v blízkosti podzemního vedení pro jakoukoliv třídu horniny</t>
  </si>
  <si>
    <t>64</t>
  </si>
  <si>
    <t>-544863467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</si>
</sst>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Přibice - U kostela, vodovod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31. 8. 2023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'01 - Přibice - U kostela,...'!J28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'01 - Přibice - U kostela,...'!P121</f>
        <v>0</v>
      </c>
      <c r="AV95" s="124">
        <f>'01 - Přibice - U kostela,...'!J31</f>
        <v>0</v>
      </c>
      <c r="AW95" s="124">
        <f>'01 - Přibice - U kostela,...'!J32</f>
        <v>0</v>
      </c>
      <c r="AX95" s="124">
        <f>'01 - Přibice - U kostela,...'!J33</f>
        <v>0</v>
      </c>
      <c r="AY95" s="124">
        <f>'01 - Přibice - U kostela,...'!J34</f>
        <v>0</v>
      </c>
      <c r="AZ95" s="124">
        <f>'01 - Přibice - U kostela,...'!F31</f>
        <v>0</v>
      </c>
      <c r="BA95" s="124">
        <f>'01 - Přibice - U kostela,...'!F32</f>
        <v>0</v>
      </c>
      <c r="BB95" s="124">
        <f>'01 - Přibice - U kostela,...'!F33</f>
        <v>0</v>
      </c>
      <c r="BC95" s="124">
        <f>'01 - Přibice - U kostela,...'!F34</f>
        <v>0</v>
      </c>
      <c r="BD95" s="126">
        <f>'01 - Přibice - U kostela,...'!F35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B9g+55t3Jqd1edX/bChF91RKFcNZzPTYI8K3bjcxEiiHt52ElwSsa4yGg3ja+YAU8aQPjcpS9gJhyVSs1PF6qQ==" hashValue="FoZJEa8PBJGUZXDOSWRbIrQNNc3DHlvnH9uAx3uMZzTytsYonUFpxuhr5zeZCUS6nRvZlANv4ueq0ivIbJhwk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Přibice - U kostela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31. 8. 2023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ROUND((SUM(BE121:BE155)),  2)</f>
        <v>0</v>
      </c>
      <c r="G31" s="35"/>
      <c r="H31" s="35"/>
      <c r="I31" s="146">
        <v>0.20999999999999999</v>
      </c>
      <c r="J31" s="145">
        <f>ROUND(((SUM(BE121:BE155))*I31),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ROUND((SUM(BF121:BF155)),  2)</f>
        <v>0</v>
      </c>
      <c r="G32" s="35"/>
      <c r="H32" s="35"/>
      <c r="I32" s="146">
        <v>0.14999999999999999</v>
      </c>
      <c r="J32" s="145">
        <f>ROUND(((SUM(BF121:BF155))*I32),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ROUND((SUM(BG121:BG155)),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ROUND((SUM(BH121:BH155)),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ROUND((SUM(BI121:BI155)),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Přibice - U kostela, vodovod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31. 8. 2023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J140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J143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J146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92</v>
      </c>
      <c r="E100" s="178"/>
      <c r="F100" s="178"/>
      <c r="G100" s="178"/>
      <c r="H100" s="178"/>
      <c r="I100" s="178"/>
      <c r="J100" s="179">
        <f>J148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93</v>
      </c>
      <c r="E101" s="178"/>
      <c r="F101" s="178"/>
      <c r="G101" s="178"/>
      <c r="H101" s="178"/>
      <c r="I101" s="178"/>
      <c r="J101" s="179">
        <f>J151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94</v>
      </c>
      <c r="E102" s="172"/>
      <c r="F102" s="172"/>
      <c r="G102" s="172"/>
      <c r="H102" s="172"/>
      <c r="I102" s="172"/>
      <c r="J102" s="173">
        <f>J153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95</v>
      </c>
      <c r="E103" s="178"/>
      <c r="F103" s="178"/>
      <c r="G103" s="178"/>
      <c r="H103" s="178"/>
      <c r="I103" s="178"/>
      <c r="J103" s="179">
        <f>J154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Přibice - U kostela, vodovod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31. 8. 2023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 xml:space="preserve"> </v>
      </c>
      <c r="G117" s="37"/>
      <c r="H117" s="37"/>
      <c r="I117" s="29" t="s">
        <v>29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IF(E16="","",E16)</f>
        <v>Vyplň údaj</v>
      </c>
      <c r="G118" s="37"/>
      <c r="H118" s="37"/>
      <c r="I118" s="29" t="s">
        <v>31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97</v>
      </c>
      <c r="D120" s="184" t="s">
        <v>58</v>
      </c>
      <c r="E120" s="184" t="s">
        <v>54</v>
      </c>
      <c r="F120" s="184" t="s">
        <v>55</v>
      </c>
      <c r="G120" s="184" t="s">
        <v>98</v>
      </c>
      <c r="H120" s="184" t="s">
        <v>99</v>
      </c>
      <c r="I120" s="184" t="s">
        <v>100</v>
      </c>
      <c r="J120" s="185" t="s">
        <v>84</v>
      </c>
      <c r="K120" s="186" t="s">
        <v>101</v>
      </c>
      <c r="L120" s="187"/>
      <c r="M120" s="97" t="s">
        <v>1</v>
      </c>
      <c r="N120" s="98" t="s">
        <v>37</v>
      </c>
      <c r="O120" s="98" t="s">
        <v>102</v>
      </c>
      <c r="P120" s="98" t="s">
        <v>103</v>
      </c>
      <c r="Q120" s="98" t="s">
        <v>104</v>
      </c>
      <c r="R120" s="98" t="s">
        <v>105</v>
      </c>
      <c r="S120" s="98" t="s">
        <v>106</v>
      </c>
      <c r="T120" s="99" t="s">
        <v>107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108</v>
      </c>
      <c r="D121" s="37"/>
      <c r="E121" s="37"/>
      <c r="F121" s="37"/>
      <c r="G121" s="37"/>
      <c r="H121" s="37"/>
      <c r="I121" s="37"/>
      <c r="J121" s="188">
        <f>BK121</f>
        <v>0</v>
      </c>
      <c r="K121" s="37"/>
      <c r="L121" s="41"/>
      <c r="M121" s="100"/>
      <c r="N121" s="189"/>
      <c r="O121" s="101"/>
      <c r="P121" s="190">
        <f>P122+P153</f>
        <v>0</v>
      </c>
      <c r="Q121" s="101"/>
      <c r="R121" s="190">
        <f>R122+R153</f>
        <v>1362.882548</v>
      </c>
      <c r="S121" s="101"/>
      <c r="T121" s="191">
        <f>T122+T153</f>
        <v>76.790000000000006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86</v>
      </c>
      <c r="BK121" s="192">
        <f>BK122+BK153</f>
        <v>0</v>
      </c>
    </row>
    <row r="122" s="12" customFormat="1" ht="25.92" customHeight="1">
      <c r="A122" s="12"/>
      <c r="B122" s="193"/>
      <c r="C122" s="194"/>
      <c r="D122" s="195" t="s">
        <v>72</v>
      </c>
      <c r="E122" s="196" t="s">
        <v>109</v>
      </c>
      <c r="F122" s="196" t="s">
        <v>110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P123+P140+P143+P146+P148+P151</f>
        <v>0</v>
      </c>
      <c r="Q122" s="201"/>
      <c r="R122" s="202">
        <f>R123+R140+R143+R146+R148+R151</f>
        <v>1362.882548</v>
      </c>
      <c r="S122" s="201"/>
      <c r="T122" s="203">
        <f>T123+T140+T143+T146+T148+T151</f>
        <v>76.790000000000006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78</v>
      </c>
      <c r="AT122" s="205" t="s">
        <v>72</v>
      </c>
      <c r="AU122" s="205" t="s">
        <v>73</v>
      </c>
      <c r="AY122" s="204" t="s">
        <v>111</v>
      </c>
      <c r="BK122" s="206">
        <f>BK123+BK140+BK143+BK146+BK148+BK151</f>
        <v>0</v>
      </c>
    </row>
    <row r="123" s="12" customFormat="1" ht="22.8" customHeight="1">
      <c r="A123" s="12"/>
      <c r="B123" s="193"/>
      <c r="C123" s="194"/>
      <c r="D123" s="195" t="s">
        <v>72</v>
      </c>
      <c r="E123" s="207" t="s">
        <v>78</v>
      </c>
      <c r="F123" s="207" t="s">
        <v>112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SUM(P124:P139)</f>
        <v>0</v>
      </c>
      <c r="Q123" s="201"/>
      <c r="R123" s="202">
        <f>SUM(R124:R139)</f>
        <v>848.700828</v>
      </c>
      <c r="S123" s="201"/>
      <c r="T123" s="203">
        <f>SUM(T124:T139)</f>
        <v>76.790000000000006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78</v>
      </c>
      <c r="AT123" s="205" t="s">
        <v>72</v>
      </c>
      <c r="AU123" s="205" t="s">
        <v>78</v>
      </c>
      <c r="AY123" s="204" t="s">
        <v>111</v>
      </c>
      <c r="BK123" s="206">
        <f>SUM(BK124:BK139)</f>
        <v>0</v>
      </c>
    </row>
    <row r="124" s="2" customFormat="1" ht="62.7" customHeight="1">
      <c r="A124" s="35"/>
      <c r="B124" s="36"/>
      <c r="C124" s="209" t="s">
        <v>78</v>
      </c>
      <c r="D124" s="209" t="s">
        <v>113</v>
      </c>
      <c r="E124" s="210" t="s">
        <v>114</v>
      </c>
      <c r="F124" s="211" t="s">
        <v>115</v>
      </c>
      <c r="G124" s="212" t="s">
        <v>116</v>
      </c>
      <c r="H124" s="213">
        <v>156.59999999999999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38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0.17999999999999999</v>
      </c>
      <c r="T124" s="220">
        <f>S124*H124</f>
        <v>28.187999999999999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117</v>
      </c>
      <c r="AT124" s="221" t="s">
        <v>113</v>
      </c>
      <c r="AU124" s="221" t="s">
        <v>80</v>
      </c>
      <c r="AY124" s="14" t="s">
        <v>111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78</v>
      </c>
      <c r="BK124" s="222">
        <f>ROUND(I124*H124,2)</f>
        <v>0</v>
      </c>
      <c r="BL124" s="14" t="s">
        <v>117</v>
      </c>
      <c r="BM124" s="221" t="s">
        <v>118</v>
      </c>
    </row>
    <row r="125" s="2" customFormat="1" ht="66.75" customHeight="1">
      <c r="A125" s="35"/>
      <c r="B125" s="36"/>
      <c r="C125" s="209" t="s">
        <v>80</v>
      </c>
      <c r="D125" s="209" t="s">
        <v>113</v>
      </c>
      <c r="E125" s="210" t="s">
        <v>119</v>
      </c>
      <c r="F125" s="211" t="s">
        <v>120</v>
      </c>
      <c r="G125" s="212" t="s">
        <v>116</v>
      </c>
      <c r="H125" s="213">
        <v>255.80000000000001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38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0.19</v>
      </c>
      <c r="T125" s="220">
        <f>S125*H125</f>
        <v>48.602000000000004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117</v>
      </c>
      <c r="AT125" s="221" t="s">
        <v>113</v>
      </c>
      <c r="AU125" s="221" t="s">
        <v>80</v>
      </c>
      <c r="AY125" s="14" t="s">
        <v>111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78</v>
      </c>
      <c r="BK125" s="222">
        <f>ROUND(I125*H125,2)</f>
        <v>0</v>
      </c>
      <c r="BL125" s="14" t="s">
        <v>117</v>
      </c>
      <c r="BM125" s="221" t="s">
        <v>121</v>
      </c>
    </row>
    <row r="126" s="2" customFormat="1" ht="37.8" customHeight="1">
      <c r="A126" s="35"/>
      <c r="B126" s="36"/>
      <c r="C126" s="209" t="s">
        <v>122</v>
      </c>
      <c r="D126" s="209" t="s">
        <v>113</v>
      </c>
      <c r="E126" s="210" t="s">
        <v>123</v>
      </c>
      <c r="F126" s="211" t="s">
        <v>124</v>
      </c>
      <c r="G126" s="212" t="s">
        <v>116</v>
      </c>
      <c r="H126" s="213">
        <v>255.80000000000001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117</v>
      </c>
      <c r="AT126" s="221" t="s">
        <v>113</v>
      </c>
      <c r="AU126" s="221" t="s">
        <v>80</v>
      </c>
      <c r="AY126" s="14" t="s">
        <v>111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78</v>
      </c>
      <c r="BK126" s="222">
        <f>ROUND(I126*H126,2)</f>
        <v>0</v>
      </c>
      <c r="BL126" s="14" t="s">
        <v>117</v>
      </c>
      <c r="BM126" s="221" t="s">
        <v>125</v>
      </c>
    </row>
    <row r="127" s="2" customFormat="1" ht="24.15" customHeight="1">
      <c r="A127" s="35"/>
      <c r="B127" s="36"/>
      <c r="C127" s="209" t="s">
        <v>117</v>
      </c>
      <c r="D127" s="209" t="s">
        <v>113</v>
      </c>
      <c r="E127" s="210" t="s">
        <v>126</v>
      </c>
      <c r="F127" s="211" t="s">
        <v>127</v>
      </c>
      <c r="G127" s="212" t="s">
        <v>128</v>
      </c>
      <c r="H127" s="213">
        <v>200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38</v>
      </c>
      <c r="O127" s="88"/>
      <c r="P127" s="219">
        <f>O127*H127</f>
        <v>0</v>
      </c>
      <c r="Q127" s="219">
        <v>3.0000000000000001E-05</v>
      </c>
      <c r="R127" s="219">
        <f>Q127*H127</f>
        <v>0.0060000000000000001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117</v>
      </c>
      <c r="AT127" s="221" t="s">
        <v>113</v>
      </c>
      <c r="AU127" s="221" t="s">
        <v>80</v>
      </c>
      <c r="AY127" s="14" t="s">
        <v>111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78</v>
      </c>
      <c r="BK127" s="222">
        <f>ROUND(I127*H127,2)</f>
        <v>0</v>
      </c>
      <c r="BL127" s="14" t="s">
        <v>117</v>
      </c>
      <c r="BM127" s="221" t="s">
        <v>129</v>
      </c>
    </row>
    <row r="128" s="2" customFormat="1" ht="37.8" customHeight="1">
      <c r="A128" s="35"/>
      <c r="B128" s="36"/>
      <c r="C128" s="209" t="s">
        <v>130</v>
      </c>
      <c r="D128" s="209" t="s">
        <v>113</v>
      </c>
      <c r="E128" s="210" t="s">
        <v>131</v>
      </c>
      <c r="F128" s="211" t="s">
        <v>132</v>
      </c>
      <c r="G128" s="212" t="s">
        <v>133</v>
      </c>
      <c r="H128" s="213">
        <v>60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38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117</v>
      </c>
      <c r="AT128" s="221" t="s">
        <v>113</v>
      </c>
      <c r="AU128" s="221" t="s">
        <v>80</v>
      </c>
      <c r="AY128" s="14" t="s">
        <v>111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78</v>
      </c>
      <c r="BK128" s="222">
        <f>ROUND(I128*H128,2)</f>
        <v>0</v>
      </c>
      <c r="BL128" s="14" t="s">
        <v>117</v>
      </c>
      <c r="BM128" s="221" t="s">
        <v>134</v>
      </c>
    </row>
    <row r="129" s="2" customFormat="1" ht="90" customHeight="1">
      <c r="A129" s="35"/>
      <c r="B129" s="36"/>
      <c r="C129" s="209" t="s">
        <v>135</v>
      </c>
      <c r="D129" s="209" t="s">
        <v>113</v>
      </c>
      <c r="E129" s="210" t="s">
        <v>136</v>
      </c>
      <c r="F129" s="211" t="s">
        <v>137</v>
      </c>
      <c r="G129" s="212" t="s">
        <v>138</v>
      </c>
      <c r="H129" s="213">
        <v>50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38</v>
      </c>
      <c r="O129" s="88"/>
      <c r="P129" s="219">
        <f>O129*H129</f>
        <v>0</v>
      </c>
      <c r="Q129" s="219">
        <v>0.0086800000000000002</v>
      </c>
      <c r="R129" s="219">
        <f>Q129*H129</f>
        <v>0.434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117</v>
      </c>
      <c r="AT129" s="221" t="s">
        <v>113</v>
      </c>
      <c r="AU129" s="221" t="s">
        <v>80</v>
      </c>
      <c r="AY129" s="14" t="s">
        <v>111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78</v>
      </c>
      <c r="BK129" s="222">
        <f>ROUND(I129*H129,2)</f>
        <v>0</v>
      </c>
      <c r="BL129" s="14" t="s">
        <v>117</v>
      </c>
      <c r="BM129" s="221" t="s">
        <v>139</v>
      </c>
    </row>
    <row r="130" s="2" customFormat="1" ht="90" customHeight="1">
      <c r="A130" s="35"/>
      <c r="B130" s="36"/>
      <c r="C130" s="209" t="s">
        <v>140</v>
      </c>
      <c r="D130" s="209" t="s">
        <v>113</v>
      </c>
      <c r="E130" s="210" t="s">
        <v>141</v>
      </c>
      <c r="F130" s="211" t="s">
        <v>142</v>
      </c>
      <c r="G130" s="212" t="s">
        <v>138</v>
      </c>
      <c r="H130" s="213">
        <v>25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38</v>
      </c>
      <c r="O130" s="88"/>
      <c r="P130" s="219">
        <f>O130*H130</f>
        <v>0</v>
      </c>
      <c r="Q130" s="219">
        <v>0.036900000000000002</v>
      </c>
      <c r="R130" s="219">
        <f>Q130*H130</f>
        <v>0.9225000000000001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117</v>
      </c>
      <c r="AT130" s="221" t="s">
        <v>113</v>
      </c>
      <c r="AU130" s="221" t="s">
        <v>80</v>
      </c>
      <c r="AY130" s="14" t="s">
        <v>111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78</v>
      </c>
      <c r="BK130" s="222">
        <f>ROUND(I130*H130,2)</f>
        <v>0</v>
      </c>
      <c r="BL130" s="14" t="s">
        <v>117</v>
      </c>
      <c r="BM130" s="221" t="s">
        <v>143</v>
      </c>
    </row>
    <row r="131" s="2" customFormat="1" ht="44.25" customHeight="1">
      <c r="A131" s="35"/>
      <c r="B131" s="36"/>
      <c r="C131" s="209" t="s">
        <v>144</v>
      </c>
      <c r="D131" s="209" t="s">
        <v>113</v>
      </c>
      <c r="E131" s="210" t="s">
        <v>145</v>
      </c>
      <c r="F131" s="211" t="s">
        <v>146</v>
      </c>
      <c r="G131" s="212" t="s">
        <v>147</v>
      </c>
      <c r="H131" s="213">
        <v>726.12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117</v>
      </c>
      <c r="AT131" s="221" t="s">
        <v>113</v>
      </c>
      <c r="AU131" s="221" t="s">
        <v>80</v>
      </c>
      <c r="AY131" s="14" t="s">
        <v>111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78</v>
      </c>
      <c r="BK131" s="222">
        <f>ROUND(I131*H131,2)</f>
        <v>0</v>
      </c>
      <c r="BL131" s="14" t="s">
        <v>117</v>
      </c>
      <c r="BM131" s="221" t="s">
        <v>148</v>
      </c>
    </row>
    <row r="132" s="2" customFormat="1" ht="37.8" customHeight="1">
      <c r="A132" s="35"/>
      <c r="B132" s="36"/>
      <c r="C132" s="209" t="s">
        <v>149</v>
      </c>
      <c r="D132" s="209" t="s">
        <v>113</v>
      </c>
      <c r="E132" s="210" t="s">
        <v>150</v>
      </c>
      <c r="F132" s="211" t="s">
        <v>151</v>
      </c>
      <c r="G132" s="212" t="s">
        <v>116</v>
      </c>
      <c r="H132" s="213">
        <v>799.20000000000005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38</v>
      </c>
      <c r="O132" s="88"/>
      <c r="P132" s="219">
        <f>O132*H132</f>
        <v>0</v>
      </c>
      <c r="Q132" s="219">
        <v>0.00084000000000000003</v>
      </c>
      <c r="R132" s="219">
        <f>Q132*H132</f>
        <v>0.67132800000000004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117</v>
      </c>
      <c r="AT132" s="221" t="s">
        <v>113</v>
      </c>
      <c r="AU132" s="221" t="s">
        <v>80</v>
      </c>
      <c r="AY132" s="14" t="s">
        <v>111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78</v>
      </c>
      <c r="BK132" s="222">
        <f>ROUND(I132*H132,2)</f>
        <v>0</v>
      </c>
      <c r="BL132" s="14" t="s">
        <v>117</v>
      </c>
      <c r="BM132" s="221" t="s">
        <v>152</v>
      </c>
    </row>
    <row r="133" s="2" customFormat="1" ht="44.25" customHeight="1">
      <c r="A133" s="35"/>
      <c r="B133" s="36"/>
      <c r="C133" s="209" t="s">
        <v>153</v>
      </c>
      <c r="D133" s="209" t="s">
        <v>113</v>
      </c>
      <c r="E133" s="210" t="s">
        <v>154</v>
      </c>
      <c r="F133" s="211" t="s">
        <v>155</v>
      </c>
      <c r="G133" s="212" t="s">
        <v>116</v>
      </c>
      <c r="H133" s="213">
        <v>799.20000000000005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38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117</v>
      </c>
      <c r="AT133" s="221" t="s">
        <v>113</v>
      </c>
      <c r="AU133" s="221" t="s">
        <v>80</v>
      </c>
      <c r="AY133" s="14" t="s">
        <v>111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78</v>
      </c>
      <c r="BK133" s="222">
        <f>ROUND(I133*H133,2)</f>
        <v>0</v>
      </c>
      <c r="BL133" s="14" t="s">
        <v>117</v>
      </c>
      <c r="BM133" s="221" t="s">
        <v>156</v>
      </c>
    </row>
    <row r="134" s="2" customFormat="1" ht="62.7" customHeight="1">
      <c r="A134" s="35"/>
      <c r="B134" s="36"/>
      <c r="C134" s="209" t="s">
        <v>157</v>
      </c>
      <c r="D134" s="209" t="s">
        <v>113</v>
      </c>
      <c r="E134" s="210" t="s">
        <v>158</v>
      </c>
      <c r="F134" s="211" t="s">
        <v>159</v>
      </c>
      <c r="G134" s="212" t="s">
        <v>147</v>
      </c>
      <c r="H134" s="213">
        <v>726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38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117</v>
      </c>
      <c r="AT134" s="221" t="s">
        <v>113</v>
      </c>
      <c r="AU134" s="221" t="s">
        <v>80</v>
      </c>
      <c r="AY134" s="14" t="s">
        <v>111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78</v>
      </c>
      <c r="BK134" s="222">
        <f>ROUND(I134*H134,2)</f>
        <v>0</v>
      </c>
      <c r="BL134" s="14" t="s">
        <v>117</v>
      </c>
      <c r="BM134" s="221" t="s">
        <v>160</v>
      </c>
    </row>
    <row r="135" s="2" customFormat="1" ht="44.25" customHeight="1">
      <c r="A135" s="35"/>
      <c r="B135" s="36"/>
      <c r="C135" s="209" t="s">
        <v>161</v>
      </c>
      <c r="D135" s="209" t="s">
        <v>113</v>
      </c>
      <c r="E135" s="210" t="s">
        <v>162</v>
      </c>
      <c r="F135" s="211" t="s">
        <v>163</v>
      </c>
      <c r="G135" s="212" t="s">
        <v>147</v>
      </c>
      <c r="H135" s="213">
        <v>726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117</v>
      </c>
      <c r="AT135" s="221" t="s">
        <v>113</v>
      </c>
      <c r="AU135" s="221" t="s">
        <v>80</v>
      </c>
      <c r="AY135" s="14" t="s">
        <v>111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117</v>
      </c>
      <c r="BM135" s="221" t="s">
        <v>164</v>
      </c>
    </row>
    <row r="136" s="2" customFormat="1" ht="44.25" customHeight="1">
      <c r="A136" s="35"/>
      <c r="B136" s="36"/>
      <c r="C136" s="209" t="s">
        <v>165</v>
      </c>
      <c r="D136" s="209" t="s">
        <v>113</v>
      </c>
      <c r="E136" s="210" t="s">
        <v>166</v>
      </c>
      <c r="F136" s="211" t="s">
        <v>167</v>
      </c>
      <c r="G136" s="212" t="s">
        <v>147</v>
      </c>
      <c r="H136" s="213">
        <v>726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117</v>
      </c>
      <c r="AT136" s="221" t="s">
        <v>113</v>
      </c>
      <c r="AU136" s="221" t="s">
        <v>80</v>
      </c>
      <c r="AY136" s="14" t="s">
        <v>111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78</v>
      </c>
      <c r="BK136" s="222">
        <f>ROUND(I136*H136,2)</f>
        <v>0</v>
      </c>
      <c r="BL136" s="14" t="s">
        <v>117</v>
      </c>
      <c r="BM136" s="221" t="s">
        <v>168</v>
      </c>
    </row>
    <row r="137" s="2" customFormat="1" ht="44.25" customHeight="1">
      <c r="A137" s="35"/>
      <c r="B137" s="36"/>
      <c r="C137" s="209" t="s">
        <v>169</v>
      </c>
      <c r="D137" s="209" t="s">
        <v>113</v>
      </c>
      <c r="E137" s="210" t="s">
        <v>170</v>
      </c>
      <c r="F137" s="211" t="s">
        <v>171</v>
      </c>
      <c r="G137" s="212" t="s">
        <v>172</v>
      </c>
      <c r="H137" s="213">
        <v>1379.4000000000001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117</v>
      </c>
      <c r="AT137" s="221" t="s">
        <v>113</v>
      </c>
      <c r="AU137" s="221" t="s">
        <v>80</v>
      </c>
      <c r="AY137" s="14" t="s">
        <v>111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78</v>
      </c>
      <c r="BK137" s="222">
        <f>ROUND(I137*H137,2)</f>
        <v>0</v>
      </c>
      <c r="BL137" s="14" t="s">
        <v>117</v>
      </c>
      <c r="BM137" s="221" t="s">
        <v>173</v>
      </c>
    </row>
    <row r="138" s="2" customFormat="1" ht="44.25" customHeight="1">
      <c r="A138" s="35"/>
      <c r="B138" s="36"/>
      <c r="C138" s="209" t="s">
        <v>8</v>
      </c>
      <c r="D138" s="209" t="s">
        <v>113</v>
      </c>
      <c r="E138" s="210" t="s">
        <v>174</v>
      </c>
      <c r="F138" s="211" t="s">
        <v>175</v>
      </c>
      <c r="G138" s="212" t="s">
        <v>147</v>
      </c>
      <c r="H138" s="213">
        <v>651.28200000000004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117</v>
      </c>
      <c r="AT138" s="221" t="s">
        <v>113</v>
      </c>
      <c r="AU138" s="221" t="s">
        <v>80</v>
      </c>
      <c r="AY138" s="14" t="s">
        <v>111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117</v>
      </c>
      <c r="BM138" s="221" t="s">
        <v>176</v>
      </c>
    </row>
    <row r="139" s="2" customFormat="1" ht="16.5" customHeight="1">
      <c r="A139" s="35"/>
      <c r="B139" s="36"/>
      <c r="C139" s="223" t="s">
        <v>177</v>
      </c>
      <c r="D139" s="223" t="s">
        <v>178</v>
      </c>
      <c r="E139" s="224" t="s">
        <v>179</v>
      </c>
      <c r="F139" s="225" t="s">
        <v>180</v>
      </c>
      <c r="G139" s="226" t="s">
        <v>172</v>
      </c>
      <c r="H139" s="227">
        <v>846.66700000000003</v>
      </c>
      <c r="I139" s="228"/>
      <c r="J139" s="229">
        <f>ROUND(I139*H139,2)</f>
        <v>0</v>
      </c>
      <c r="K139" s="230"/>
      <c r="L139" s="231"/>
      <c r="M139" s="232" t="s">
        <v>1</v>
      </c>
      <c r="N139" s="233" t="s">
        <v>38</v>
      </c>
      <c r="O139" s="88"/>
      <c r="P139" s="219">
        <f>O139*H139</f>
        <v>0</v>
      </c>
      <c r="Q139" s="219">
        <v>1</v>
      </c>
      <c r="R139" s="219">
        <f>Q139*H139</f>
        <v>846.66700000000003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144</v>
      </c>
      <c r="AT139" s="221" t="s">
        <v>178</v>
      </c>
      <c r="AU139" s="221" t="s">
        <v>80</v>
      </c>
      <c r="AY139" s="14" t="s">
        <v>111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78</v>
      </c>
      <c r="BK139" s="222">
        <f>ROUND(I139*H139,2)</f>
        <v>0</v>
      </c>
      <c r="BL139" s="14" t="s">
        <v>117</v>
      </c>
      <c r="BM139" s="221" t="s">
        <v>181</v>
      </c>
    </row>
    <row r="140" s="12" customFormat="1" ht="22.8" customHeight="1">
      <c r="A140" s="12"/>
      <c r="B140" s="193"/>
      <c r="C140" s="194"/>
      <c r="D140" s="195" t="s">
        <v>72</v>
      </c>
      <c r="E140" s="207" t="s">
        <v>80</v>
      </c>
      <c r="F140" s="207" t="s">
        <v>182</v>
      </c>
      <c r="G140" s="194"/>
      <c r="H140" s="194"/>
      <c r="I140" s="197"/>
      <c r="J140" s="208">
        <f>BK140</f>
        <v>0</v>
      </c>
      <c r="K140" s="194"/>
      <c r="L140" s="199"/>
      <c r="M140" s="200"/>
      <c r="N140" s="201"/>
      <c r="O140" s="201"/>
      <c r="P140" s="202">
        <f>SUM(P141:P142)</f>
        <v>0</v>
      </c>
      <c r="Q140" s="201"/>
      <c r="R140" s="202">
        <f>SUM(R141:R142)</f>
        <v>422.3544</v>
      </c>
      <c r="S140" s="201"/>
      <c r="T140" s="20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4" t="s">
        <v>78</v>
      </c>
      <c r="AT140" s="205" t="s">
        <v>72</v>
      </c>
      <c r="AU140" s="205" t="s">
        <v>78</v>
      </c>
      <c r="AY140" s="204" t="s">
        <v>111</v>
      </c>
      <c r="BK140" s="206">
        <f>SUM(BK141:BK142)</f>
        <v>0</v>
      </c>
    </row>
    <row r="141" s="2" customFormat="1" ht="37.8" customHeight="1">
      <c r="A141" s="35"/>
      <c r="B141" s="36"/>
      <c r="C141" s="209" t="s">
        <v>183</v>
      </c>
      <c r="D141" s="209" t="s">
        <v>113</v>
      </c>
      <c r="E141" s="210" t="s">
        <v>184</v>
      </c>
      <c r="F141" s="211" t="s">
        <v>185</v>
      </c>
      <c r="G141" s="212" t="s">
        <v>147</v>
      </c>
      <c r="H141" s="213">
        <v>176.28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38</v>
      </c>
      <c r="O141" s="88"/>
      <c r="P141" s="219">
        <f>O141*H141</f>
        <v>0</v>
      </c>
      <c r="Q141" s="219">
        <v>1.98</v>
      </c>
      <c r="R141" s="219">
        <f>Q141*H141</f>
        <v>349.03440000000001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117</v>
      </c>
      <c r="AT141" s="221" t="s">
        <v>113</v>
      </c>
      <c r="AU141" s="221" t="s">
        <v>80</v>
      </c>
      <c r="AY141" s="14" t="s">
        <v>111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78</v>
      </c>
      <c r="BK141" s="222">
        <f>ROUND(I141*H141,2)</f>
        <v>0</v>
      </c>
      <c r="BL141" s="14" t="s">
        <v>117</v>
      </c>
      <c r="BM141" s="221" t="s">
        <v>186</v>
      </c>
    </row>
    <row r="142" s="2" customFormat="1" ht="16.5" customHeight="1">
      <c r="A142" s="35"/>
      <c r="B142" s="36"/>
      <c r="C142" s="223" t="s">
        <v>187</v>
      </c>
      <c r="D142" s="223" t="s">
        <v>178</v>
      </c>
      <c r="E142" s="224" t="s">
        <v>188</v>
      </c>
      <c r="F142" s="225" t="s">
        <v>189</v>
      </c>
      <c r="G142" s="226" t="s">
        <v>172</v>
      </c>
      <c r="H142" s="227">
        <v>73.319999999999993</v>
      </c>
      <c r="I142" s="228"/>
      <c r="J142" s="229">
        <f>ROUND(I142*H142,2)</f>
        <v>0</v>
      </c>
      <c r="K142" s="230"/>
      <c r="L142" s="231"/>
      <c r="M142" s="232" t="s">
        <v>1</v>
      </c>
      <c r="N142" s="233" t="s">
        <v>38</v>
      </c>
      <c r="O142" s="88"/>
      <c r="P142" s="219">
        <f>O142*H142</f>
        <v>0</v>
      </c>
      <c r="Q142" s="219">
        <v>1</v>
      </c>
      <c r="R142" s="219">
        <f>Q142*H142</f>
        <v>73.319999999999993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144</v>
      </c>
      <c r="AT142" s="221" t="s">
        <v>178</v>
      </c>
      <c r="AU142" s="221" t="s">
        <v>80</v>
      </c>
      <c r="AY142" s="14" t="s">
        <v>111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117</v>
      </c>
      <c r="BM142" s="221" t="s">
        <v>190</v>
      </c>
    </row>
    <row r="143" s="12" customFormat="1" ht="22.8" customHeight="1">
      <c r="A143" s="12"/>
      <c r="B143" s="193"/>
      <c r="C143" s="194"/>
      <c r="D143" s="195" t="s">
        <v>72</v>
      </c>
      <c r="E143" s="207" t="s">
        <v>130</v>
      </c>
      <c r="F143" s="207" t="s">
        <v>191</v>
      </c>
      <c r="G143" s="194"/>
      <c r="H143" s="194"/>
      <c r="I143" s="197"/>
      <c r="J143" s="208">
        <f>BK143</f>
        <v>0</v>
      </c>
      <c r="K143" s="194"/>
      <c r="L143" s="199"/>
      <c r="M143" s="200"/>
      <c r="N143" s="201"/>
      <c r="O143" s="201"/>
      <c r="P143" s="202">
        <f>SUM(P144:P145)</f>
        <v>0</v>
      </c>
      <c r="Q143" s="201"/>
      <c r="R143" s="202">
        <f>SUM(R144:R145)</f>
        <v>91.827320000000014</v>
      </c>
      <c r="S143" s="201"/>
      <c r="T143" s="20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4" t="s">
        <v>78</v>
      </c>
      <c r="AT143" s="205" t="s">
        <v>72</v>
      </c>
      <c r="AU143" s="205" t="s">
        <v>78</v>
      </c>
      <c r="AY143" s="204" t="s">
        <v>111</v>
      </c>
      <c r="BK143" s="206">
        <f>SUM(BK144:BK145)</f>
        <v>0</v>
      </c>
    </row>
    <row r="144" s="2" customFormat="1" ht="49.05" customHeight="1">
      <c r="A144" s="35"/>
      <c r="B144" s="36"/>
      <c r="C144" s="209" t="s">
        <v>192</v>
      </c>
      <c r="D144" s="209" t="s">
        <v>113</v>
      </c>
      <c r="E144" s="210" t="s">
        <v>193</v>
      </c>
      <c r="F144" s="211" t="s">
        <v>194</v>
      </c>
      <c r="G144" s="212" t="s">
        <v>116</v>
      </c>
      <c r="H144" s="213">
        <v>161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0.40792</v>
      </c>
      <c r="R144" s="219">
        <f>Q144*H144</f>
        <v>65.675120000000007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117</v>
      </c>
      <c r="AT144" s="221" t="s">
        <v>113</v>
      </c>
      <c r="AU144" s="221" t="s">
        <v>80</v>
      </c>
      <c r="AY144" s="14" t="s">
        <v>111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117</v>
      </c>
      <c r="BM144" s="221" t="s">
        <v>195</v>
      </c>
    </row>
    <row r="145" s="2" customFormat="1" ht="55.5" customHeight="1">
      <c r="A145" s="35"/>
      <c r="B145" s="36"/>
      <c r="C145" s="209" t="s">
        <v>196</v>
      </c>
      <c r="D145" s="209" t="s">
        <v>113</v>
      </c>
      <c r="E145" s="210" t="s">
        <v>197</v>
      </c>
      <c r="F145" s="211" t="s">
        <v>198</v>
      </c>
      <c r="G145" s="212" t="s">
        <v>116</v>
      </c>
      <c r="H145" s="213">
        <v>156.59999999999999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0.16700000000000001</v>
      </c>
      <c r="R145" s="219">
        <f>Q145*H145</f>
        <v>26.152200000000001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117</v>
      </c>
      <c r="AT145" s="221" t="s">
        <v>113</v>
      </c>
      <c r="AU145" s="221" t="s">
        <v>80</v>
      </c>
      <c r="AY145" s="14" t="s">
        <v>111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117</v>
      </c>
      <c r="BM145" s="221" t="s">
        <v>199</v>
      </c>
    </row>
    <row r="146" s="12" customFormat="1" ht="22.8" customHeight="1">
      <c r="A146" s="12"/>
      <c r="B146" s="193"/>
      <c r="C146" s="194"/>
      <c r="D146" s="195" t="s">
        <v>72</v>
      </c>
      <c r="E146" s="207" t="s">
        <v>149</v>
      </c>
      <c r="F146" s="207" t="s">
        <v>200</v>
      </c>
      <c r="G146" s="194"/>
      <c r="H146" s="194"/>
      <c r="I146" s="197"/>
      <c r="J146" s="208">
        <f>BK146</f>
        <v>0</v>
      </c>
      <c r="K146" s="194"/>
      <c r="L146" s="199"/>
      <c r="M146" s="200"/>
      <c r="N146" s="201"/>
      <c r="O146" s="201"/>
      <c r="P146" s="202">
        <f>P147</f>
        <v>0</v>
      </c>
      <c r="Q146" s="201"/>
      <c r="R146" s="202">
        <f>R147</f>
        <v>0</v>
      </c>
      <c r="S146" s="201"/>
      <c r="T146" s="20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4" t="s">
        <v>78</v>
      </c>
      <c r="AT146" s="205" t="s">
        <v>72</v>
      </c>
      <c r="AU146" s="205" t="s">
        <v>78</v>
      </c>
      <c r="AY146" s="204" t="s">
        <v>111</v>
      </c>
      <c r="BK146" s="206">
        <f>BK147</f>
        <v>0</v>
      </c>
    </row>
    <row r="147" s="2" customFormat="1" ht="24.15" customHeight="1">
      <c r="A147" s="35"/>
      <c r="B147" s="36"/>
      <c r="C147" s="209" t="s">
        <v>201</v>
      </c>
      <c r="D147" s="209" t="s">
        <v>113</v>
      </c>
      <c r="E147" s="210" t="s">
        <v>202</v>
      </c>
      <c r="F147" s="211" t="s">
        <v>203</v>
      </c>
      <c r="G147" s="212" t="s">
        <v>138</v>
      </c>
      <c r="H147" s="213">
        <v>400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38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117</v>
      </c>
      <c r="AT147" s="221" t="s">
        <v>113</v>
      </c>
      <c r="AU147" s="221" t="s">
        <v>80</v>
      </c>
      <c r="AY147" s="14" t="s">
        <v>111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78</v>
      </c>
      <c r="BK147" s="222">
        <f>ROUND(I147*H147,2)</f>
        <v>0</v>
      </c>
      <c r="BL147" s="14" t="s">
        <v>117</v>
      </c>
      <c r="BM147" s="221" t="s">
        <v>204</v>
      </c>
    </row>
    <row r="148" s="12" customFormat="1" ht="22.8" customHeight="1">
      <c r="A148" s="12"/>
      <c r="B148" s="193"/>
      <c r="C148" s="194"/>
      <c r="D148" s="195" t="s">
        <v>72</v>
      </c>
      <c r="E148" s="207" t="s">
        <v>205</v>
      </c>
      <c r="F148" s="207" t="s">
        <v>206</v>
      </c>
      <c r="G148" s="194"/>
      <c r="H148" s="194"/>
      <c r="I148" s="197"/>
      <c r="J148" s="208">
        <f>BK148</f>
        <v>0</v>
      </c>
      <c r="K148" s="194"/>
      <c r="L148" s="199"/>
      <c r="M148" s="200"/>
      <c r="N148" s="201"/>
      <c r="O148" s="201"/>
      <c r="P148" s="202">
        <f>SUM(P149:P150)</f>
        <v>0</v>
      </c>
      <c r="Q148" s="201"/>
      <c r="R148" s="202">
        <f>SUM(R149:R150)</f>
        <v>0</v>
      </c>
      <c r="S148" s="201"/>
      <c r="T148" s="20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4" t="s">
        <v>78</v>
      </c>
      <c r="AT148" s="205" t="s">
        <v>72</v>
      </c>
      <c r="AU148" s="205" t="s">
        <v>78</v>
      </c>
      <c r="AY148" s="204" t="s">
        <v>111</v>
      </c>
      <c r="BK148" s="206">
        <f>SUM(BK149:BK150)</f>
        <v>0</v>
      </c>
    </row>
    <row r="149" s="2" customFormat="1" ht="44.25" customHeight="1">
      <c r="A149" s="35"/>
      <c r="B149" s="36"/>
      <c r="C149" s="209" t="s">
        <v>7</v>
      </c>
      <c r="D149" s="209" t="s">
        <v>113</v>
      </c>
      <c r="E149" s="210" t="s">
        <v>207</v>
      </c>
      <c r="F149" s="211" t="s">
        <v>208</v>
      </c>
      <c r="G149" s="212" t="s">
        <v>172</v>
      </c>
      <c r="H149" s="213">
        <v>726.12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38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117</v>
      </c>
      <c r="AT149" s="221" t="s">
        <v>113</v>
      </c>
      <c r="AU149" s="221" t="s">
        <v>80</v>
      </c>
      <c r="AY149" s="14" t="s">
        <v>111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78</v>
      </c>
      <c r="BK149" s="222">
        <f>ROUND(I149*H149,2)</f>
        <v>0</v>
      </c>
      <c r="BL149" s="14" t="s">
        <v>117</v>
      </c>
      <c r="BM149" s="221" t="s">
        <v>209</v>
      </c>
    </row>
    <row r="150" s="2" customFormat="1" ht="44.25" customHeight="1">
      <c r="A150" s="35"/>
      <c r="B150" s="36"/>
      <c r="C150" s="209" t="s">
        <v>210</v>
      </c>
      <c r="D150" s="209" t="s">
        <v>113</v>
      </c>
      <c r="E150" s="210" t="s">
        <v>211</v>
      </c>
      <c r="F150" s="211" t="s">
        <v>212</v>
      </c>
      <c r="G150" s="212" t="s">
        <v>172</v>
      </c>
      <c r="H150" s="213">
        <v>70.469999999999999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38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117</v>
      </c>
      <c r="AT150" s="221" t="s">
        <v>113</v>
      </c>
      <c r="AU150" s="221" t="s">
        <v>80</v>
      </c>
      <c r="AY150" s="14" t="s">
        <v>111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78</v>
      </c>
      <c r="BK150" s="222">
        <f>ROUND(I150*H150,2)</f>
        <v>0</v>
      </c>
      <c r="BL150" s="14" t="s">
        <v>117</v>
      </c>
      <c r="BM150" s="221" t="s">
        <v>213</v>
      </c>
    </row>
    <row r="151" s="12" customFormat="1" ht="22.8" customHeight="1">
      <c r="A151" s="12"/>
      <c r="B151" s="193"/>
      <c r="C151" s="194"/>
      <c r="D151" s="195" t="s">
        <v>72</v>
      </c>
      <c r="E151" s="207" t="s">
        <v>214</v>
      </c>
      <c r="F151" s="207" t="s">
        <v>215</v>
      </c>
      <c r="G151" s="194"/>
      <c r="H151" s="194"/>
      <c r="I151" s="197"/>
      <c r="J151" s="208">
        <f>BK151</f>
        <v>0</v>
      </c>
      <c r="K151" s="194"/>
      <c r="L151" s="199"/>
      <c r="M151" s="200"/>
      <c r="N151" s="201"/>
      <c r="O151" s="201"/>
      <c r="P151" s="202">
        <f>P152</f>
        <v>0</v>
      </c>
      <c r="Q151" s="201"/>
      <c r="R151" s="202">
        <f>R152</f>
        <v>0</v>
      </c>
      <c r="S151" s="201"/>
      <c r="T151" s="203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4" t="s">
        <v>78</v>
      </c>
      <c r="AT151" s="205" t="s">
        <v>72</v>
      </c>
      <c r="AU151" s="205" t="s">
        <v>78</v>
      </c>
      <c r="AY151" s="204" t="s">
        <v>111</v>
      </c>
      <c r="BK151" s="206">
        <f>BK152</f>
        <v>0</v>
      </c>
    </row>
    <row r="152" s="2" customFormat="1" ht="49.05" customHeight="1">
      <c r="A152" s="35"/>
      <c r="B152" s="36"/>
      <c r="C152" s="209" t="s">
        <v>216</v>
      </c>
      <c r="D152" s="209" t="s">
        <v>113</v>
      </c>
      <c r="E152" s="210" t="s">
        <v>217</v>
      </c>
      <c r="F152" s="211" t="s">
        <v>218</v>
      </c>
      <c r="G152" s="212" t="s">
        <v>172</v>
      </c>
      <c r="H152" s="213">
        <v>1362.883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117</v>
      </c>
      <c r="AT152" s="221" t="s">
        <v>113</v>
      </c>
      <c r="AU152" s="221" t="s">
        <v>80</v>
      </c>
      <c r="AY152" s="14" t="s">
        <v>111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117</v>
      </c>
      <c r="BM152" s="221" t="s">
        <v>219</v>
      </c>
    </row>
    <row r="153" s="12" customFormat="1" ht="25.92" customHeight="1">
      <c r="A153" s="12"/>
      <c r="B153" s="193"/>
      <c r="C153" s="194"/>
      <c r="D153" s="195" t="s">
        <v>72</v>
      </c>
      <c r="E153" s="196" t="s">
        <v>178</v>
      </c>
      <c r="F153" s="196" t="s">
        <v>220</v>
      </c>
      <c r="G153" s="194"/>
      <c r="H153" s="194"/>
      <c r="I153" s="197"/>
      <c r="J153" s="198">
        <f>BK153</f>
        <v>0</v>
      </c>
      <c r="K153" s="194"/>
      <c r="L153" s="199"/>
      <c r="M153" s="200"/>
      <c r="N153" s="201"/>
      <c r="O153" s="201"/>
      <c r="P153" s="202">
        <f>P154</f>
        <v>0</v>
      </c>
      <c r="Q153" s="201"/>
      <c r="R153" s="202">
        <f>R154</f>
        <v>0</v>
      </c>
      <c r="S153" s="201"/>
      <c r="T153" s="20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122</v>
      </c>
      <c r="AT153" s="205" t="s">
        <v>72</v>
      </c>
      <c r="AU153" s="205" t="s">
        <v>73</v>
      </c>
      <c r="AY153" s="204" t="s">
        <v>111</v>
      </c>
      <c r="BK153" s="206">
        <f>BK154</f>
        <v>0</v>
      </c>
    </row>
    <row r="154" s="12" customFormat="1" ht="22.8" customHeight="1">
      <c r="A154" s="12"/>
      <c r="B154" s="193"/>
      <c r="C154" s="194"/>
      <c r="D154" s="195" t="s">
        <v>72</v>
      </c>
      <c r="E154" s="207" t="s">
        <v>221</v>
      </c>
      <c r="F154" s="207" t="s">
        <v>222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P155</f>
        <v>0</v>
      </c>
      <c r="Q154" s="201"/>
      <c r="R154" s="202">
        <f>R155</f>
        <v>0</v>
      </c>
      <c r="S154" s="201"/>
      <c r="T154" s="20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4" t="s">
        <v>122</v>
      </c>
      <c r="AT154" s="205" t="s">
        <v>72</v>
      </c>
      <c r="AU154" s="205" t="s">
        <v>78</v>
      </c>
      <c r="AY154" s="204" t="s">
        <v>111</v>
      </c>
      <c r="BK154" s="206">
        <f>BK155</f>
        <v>0</v>
      </c>
    </row>
    <row r="155" s="2" customFormat="1" ht="24.15" customHeight="1">
      <c r="A155" s="35"/>
      <c r="B155" s="36"/>
      <c r="C155" s="209" t="s">
        <v>223</v>
      </c>
      <c r="D155" s="209" t="s">
        <v>113</v>
      </c>
      <c r="E155" s="210" t="s">
        <v>224</v>
      </c>
      <c r="F155" s="211" t="s">
        <v>225</v>
      </c>
      <c r="G155" s="212" t="s">
        <v>147</v>
      </c>
      <c r="H155" s="213">
        <v>942.5</v>
      </c>
      <c r="I155" s="214"/>
      <c r="J155" s="215">
        <f>ROUND(I155*H155,2)</f>
        <v>0</v>
      </c>
      <c r="K155" s="216"/>
      <c r="L155" s="41"/>
      <c r="M155" s="234" t="s">
        <v>1</v>
      </c>
      <c r="N155" s="235" t="s">
        <v>38</v>
      </c>
      <c r="O155" s="23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226</v>
      </c>
      <c r="AT155" s="221" t="s">
        <v>113</v>
      </c>
      <c r="AU155" s="221" t="s">
        <v>80</v>
      </c>
      <c r="AY155" s="14" t="s">
        <v>111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78</v>
      </c>
      <c r="BK155" s="222">
        <f>ROUND(I155*H155,2)</f>
        <v>0</v>
      </c>
      <c r="BL155" s="14" t="s">
        <v>226</v>
      </c>
      <c r="BM155" s="221" t="s">
        <v>227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kPnN6vLk+Z+V7EB7iGwM662P1PFOPmbu1PDb599BwOsr+su/nnI8yLLzW3lrSAYhpmvc4h7cdssqoD70ZoPCWw==" hashValue="B2+a/FlBd3tIwY8zvLfxbC1sX6JwLckngyRmeE+mYcqgYhjc2gxs+q4hYtoHRGUJc/3VD+HJ0k7VvFAEGomaCw==" algorithmName="SHA-512" password="CC35"/>
  <autoFilter ref="C120:K155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Antonín Hrabal</dc:creator>
  <cp:lastModifiedBy>Ing. Antonín Hrabal</cp:lastModifiedBy>
  <dcterms:created xsi:type="dcterms:W3CDTF">2023-09-05T12:47:10Z</dcterms:created>
  <dcterms:modified xsi:type="dcterms:W3CDTF">2023-09-05T12:47:12Z</dcterms:modified>
</cp:coreProperties>
</file>