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_AKCE\!!!5359 - Břeclav - shybka pod náhonem\soupis prací\"/>
    </mc:Choice>
  </mc:AlternateContent>
  <bookViews>
    <workbookView xWindow="30735" yWindow="-120" windowWidth="29040" windowHeight="15840"/>
  </bookViews>
  <sheets>
    <sheet name="Stavba" sheetId="1" r:id="rId1"/>
    <sheet name="VzorPolozky" sheetId="10" state="hidden" r:id="rId2"/>
    <sheet name="Pokyny pro vyplnění" sheetId="11" r:id="rId3"/>
    <sheet name="VON 1 Naklady" sheetId="12" r:id="rId4"/>
    <sheet name="SO 01 1 Pol" sheetId="13" r:id="rId5"/>
    <sheet name="SO 02 1 Pol" sheetId="14" r:id="rId6"/>
  </sheets>
  <externalReferences>
    <externalReference r:id="rId7"/>
  </externalReferences>
  <definedNames>
    <definedName name="CelkemDPHVypocet" localSheetId="0">Stavba!$H$47</definedName>
    <definedName name="CenaCelkem">Stavba!$G$29</definedName>
    <definedName name="CenaCelkemBezDPH">Stavba!$G$28</definedName>
    <definedName name="CenaCelkemVypocet" localSheetId="0">Stavba!$I$47</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4">'SO 01 1 Pol'!$1:$7</definedName>
    <definedName name="_xlnm.Print_Titles" localSheetId="5">'SO 02 1 Pol'!$1:$7</definedName>
    <definedName name="_xlnm.Print_Titles" localSheetId="3">'VON 1 Naklady'!$1:$7</definedName>
    <definedName name="oadresa">Stavba!$D$6</definedName>
    <definedName name="Objednatel" localSheetId="0">Stavba!$D$5</definedName>
    <definedName name="Objekt" localSheetId="0">Stavba!$B$38</definedName>
    <definedName name="_xlnm.Print_Area" localSheetId="4">'SO 01 1 Pol'!$A$1:$X$884</definedName>
    <definedName name="_xlnm.Print_Area" localSheetId="5">'SO 02 1 Pol'!$A$1:$X$267</definedName>
    <definedName name="_xlnm.Print_Area" localSheetId="0">Stavba!$A$1:$J$217</definedName>
    <definedName name="_xlnm.Print_Area" localSheetId="3">'VON 1 Naklady'!$A$1:$X$46</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Stavba!$F$47</definedName>
    <definedName name="ZakladDPHZakl">Stavba!$G$25</definedName>
    <definedName name="ZakladDPHZaklVypocet" localSheetId="0">Stavba!$G$47</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16" i="1" l="1"/>
  <c r="I215" i="1"/>
  <c r="I214" i="1"/>
  <c r="I213" i="1"/>
  <c r="I212" i="1"/>
  <c r="I211" i="1"/>
  <c r="I210" i="1"/>
  <c r="I209" i="1"/>
  <c r="I208" i="1"/>
  <c r="I207" i="1"/>
  <c r="I206" i="1"/>
  <c r="I205" i="1"/>
  <c r="I204" i="1"/>
  <c r="I203" i="1"/>
  <c r="I202" i="1"/>
  <c r="I201" i="1"/>
  <c r="I200" i="1"/>
  <c r="I199" i="1"/>
  <c r="I198" i="1"/>
  <c r="I197" i="1"/>
  <c r="I196" i="1"/>
  <c r="I195" i="1"/>
  <c r="G46" i="1"/>
  <c r="F46" i="1"/>
  <c r="G45" i="1"/>
  <c r="F45" i="1"/>
  <c r="G44" i="1"/>
  <c r="F44" i="1"/>
  <c r="G43" i="1"/>
  <c r="F43" i="1"/>
  <c r="G41" i="1"/>
  <c r="F41" i="1"/>
  <c r="G40" i="1"/>
  <c r="F40" i="1"/>
  <c r="G39" i="1"/>
  <c r="F39" i="1"/>
  <c r="G261" i="14"/>
  <c r="BA241" i="14"/>
  <c r="BA239" i="14"/>
  <c r="BA198" i="14"/>
  <c r="BA142" i="14"/>
  <c r="BA126" i="14"/>
  <c r="BA73" i="14"/>
  <c r="BA25" i="14"/>
  <c r="BA22" i="14"/>
  <c r="BA13" i="14"/>
  <c r="BA10" i="14"/>
  <c r="G9" i="14"/>
  <c r="M9" i="14" s="1"/>
  <c r="I9" i="14"/>
  <c r="I8" i="14" s="1"/>
  <c r="K9" i="14"/>
  <c r="O9" i="14"/>
  <c r="Q9" i="14"/>
  <c r="Q8" i="14" s="1"/>
  <c r="V9" i="14"/>
  <c r="G12" i="14"/>
  <c r="M12" i="14" s="1"/>
  <c r="I12" i="14"/>
  <c r="K12" i="14"/>
  <c r="K8" i="14" s="1"/>
  <c r="O12" i="14"/>
  <c r="Q12" i="14"/>
  <c r="V12" i="14"/>
  <c r="V8" i="14" s="1"/>
  <c r="G17" i="14"/>
  <c r="I17" i="14"/>
  <c r="K17" i="14"/>
  <c r="M17" i="14"/>
  <c r="O17" i="14"/>
  <c r="Q17" i="14"/>
  <c r="V17" i="14"/>
  <c r="G21" i="14"/>
  <c r="M21" i="14" s="1"/>
  <c r="I21" i="14"/>
  <c r="K21" i="14"/>
  <c r="O21" i="14"/>
  <c r="O8" i="14" s="1"/>
  <c r="Q21" i="14"/>
  <c r="V21" i="14"/>
  <c r="G24" i="14"/>
  <c r="M24" i="14" s="1"/>
  <c r="I24" i="14"/>
  <c r="K24" i="14"/>
  <c r="O24" i="14"/>
  <c r="Q24" i="14"/>
  <c r="V24" i="14"/>
  <c r="G28" i="14"/>
  <c r="M28" i="14" s="1"/>
  <c r="I28" i="14"/>
  <c r="K28" i="14"/>
  <c r="O28" i="14"/>
  <c r="Q28" i="14"/>
  <c r="V28" i="14"/>
  <c r="G33" i="14"/>
  <c r="I33" i="14"/>
  <c r="K33" i="14"/>
  <c r="M33" i="14"/>
  <c r="O33" i="14"/>
  <c r="Q33" i="14"/>
  <c r="V33" i="14"/>
  <c r="G40" i="14"/>
  <c r="M40" i="14" s="1"/>
  <c r="I40" i="14"/>
  <c r="K40" i="14"/>
  <c r="O40" i="14"/>
  <c r="Q40" i="14"/>
  <c r="V40" i="14"/>
  <c r="G44" i="14"/>
  <c r="M44" i="14" s="1"/>
  <c r="I44" i="14"/>
  <c r="K44" i="14"/>
  <c r="O44" i="14"/>
  <c r="Q44" i="14"/>
  <c r="V44" i="14"/>
  <c r="G48" i="14"/>
  <c r="M48" i="14" s="1"/>
  <c r="I48" i="14"/>
  <c r="K48" i="14"/>
  <c r="O48" i="14"/>
  <c r="Q48" i="14"/>
  <c r="V48" i="14"/>
  <c r="G52" i="14"/>
  <c r="I52" i="14"/>
  <c r="K52" i="14"/>
  <c r="M52" i="14"/>
  <c r="O52" i="14"/>
  <c r="Q52" i="14"/>
  <c r="V52" i="14"/>
  <c r="G56" i="14"/>
  <c r="M56" i="14" s="1"/>
  <c r="I56" i="14"/>
  <c r="K56" i="14"/>
  <c r="O56" i="14"/>
  <c r="Q56" i="14"/>
  <c r="V56" i="14"/>
  <c r="G59" i="14"/>
  <c r="M59" i="14" s="1"/>
  <c r="I59" i="14"/>
  <c r="K59" i="14"/>
  <c r="O59" i="14"/>
  <c r="Q59" i="14"/>
  <c r="V59" i="14"/>
  <c r="G62" i="14"/>
  <c r="M62" i="14" s="1"/>
  <c r="I62" i="14"/>
  <c r="K62" i="14"/>
  <c r="O62" i="14"/>
  <c r="Q62" i="14"/>
  <c r="V62" i="14"/>
  <c r="G65" i="14"/>
  <c r="I65" i="14"/>
  <c r="K65" i="14"/>
  <c r="M65" i="14"/>
  <c r="O65" i="14"/>
  <c r="Q65" i="14"/>
  <c r="V65" i="14"/>
  <c r="G68" i="14"/>
  <c r="M68" i="14" s="1"/>
  <c r="I68" i="14"/>
  <c r="K68" i="14"/>
  <c r="O68" i="14"/>
  <c r="Q68" i="14"/>
  <c r="V68" i="14"/>
  <c r="G72" i="14"/>
  <c r="M72" i="14" s="1"/>
  <c r="I72" i="14"/>
  <c r="K72" i="14"/>
  <c r="O72" i="14"/>
  <c r="Q72" i="14"/>
  <c r="V72" i="14"/>
  <c r="G75" i="14"/>
  <c r="M75" i="14" s="1"/>
  <c r="I75" i="14"/>
  <c r="K75" i="14"/>
  <c r="O75" i="14"/>
  <c r="Q75" i="14"/>
  <c r="V75" i="14"/>
  <c r="G77" i="14"/>
  <c r="I77" i="14"/>
  <c r="K77" i="14"/>
  <c r="M77" i="14"/>
  <c r="O77" i="14"/>
  <c r="Q77" i="14"/>
  <c r="V77" i="14"/>
  <c r="G79" i="14"/>
  <c r="M79" i="14" s="1"/>
  <c r="I79" i="14"/>
  <c r="K79" i="14"/>
  <c r="O79" i="14"/>
  <c r="Q79" i="14"/>
  <c r="V79" i="14"/>
  <c r="G82" i="14"/>
  <c r="M82" i="14" s="1"/>
  <c r="I82" i="14"/>
  <c r="K82" i="14"/>
  <c r="O82" i="14"/>
  <c r="Q82" i="14"/>
  <c r="V82" i="14"/>
  <c r="G86" i="14"/>
  <c r="I86" i="14"/>
  <c r="I85" i="14" s="1"/>
  <c r="K86" i="14"/>
  <c r="M86" i="14"/>
  <c r="O86" i="14"/>
  <c r="Q86" i="14"/>
  <c r="Q85" i="14" s="1"/>
  <c r="V86" i="14"/>
  <c r="G88" i="14"/>
  <c r="G85" i="14" s="1"/>
  <c r="I88" i="14"/>
  <c r="K88" i="14"/>
  <c r="O88" i="14"/>
  <c r="O85" i="14" s="1"/>
  <c r="Q88" i="14"/>
  <c r="V88" i="14"/>
  <c r="G90" i="14"/>
  <c r="I90" i="14"/>
  <c r="K90" i="14"/>
  <c r="M90" i="14"/>
  <c r="O90" i="14"/>
  <c r="Q90" i="14"/>
  <c r="V90" i="14"/>
  <c r="G93" i="14"/>
  <c r="M93" i="14" s="1"/>
  <c r="I93" i="14"/>
  <c r="K93" i="14"/>
  <c r="K85" i="14" s="1"/>
  <c r="O93" i="14"/>
  <c r="Q93" i="14"/>
  <c r="V93" i="14"/>
  <c r="V85" i="14" s="1"/>
  <c r="G97" i="14"/>
  <c r="I97" i="14"/>
  <c r="K97" i="14"/>
  <c r="M97" i="14"/>
  <c r="O97" i="14"/>
  <c r="Q97" i="14"/>
  <c r="V97" i="14"/>
  <c r="G101" i="14"/>
  <c r="M101" i="14" s="1"/>
  <c r="I101" i="14"/>
  <c r="K101" i="14"/>
  <c r="O101" i="14"/>
  <c r="Q101" i="14"/>
  <c r="V101" i="14"/>
  <c r="G106" i="14"/>
  <c r="M106" i="14" s="1"/>
  <c r="I106" i="14"/>
  <c r="K106" i="14"/>
  <c r="K105" i="14" s="1"/>
  <c r="O106" i="14"/>
  <c r="Q106" i="14"/>
  <c r="V106" i="14"/>
  <c r="V105" i="14" s="1"/>
  <c r="G109" i="14"/>
  <c r="I109" i="14"/>
  <c r="K109" i="14"/>
  <c r="M109" i="14"/>
  <c r="O109" i="14"/>
  <c r="Q109" i="14"/>
  <c r="V109" i="14"/>
  <c r="G112" i="14"/>
  <c r="G105" i="14" s="1"/>
  <c r="I112" i="14"/>
  <c r="K112" i="14"/>
  <c r="O112" i="14"/>
  <c r="O105" i="14" s="1"/>
  <c r="Q112" i="14"/>
  <c r="V112" i="14"/>
  <c r="G116" i="14"/>
  <c r="M116" i="14" s="1"/>
  <c r="I116" i="14"/>
  <c r="I105" i="14" s="1"/>
  <c r="K116" i="14"/>
  <c r="O116" i="14"/>
  <c r="Q116" i="14"/>
  <c r="Q105" i="14" s="1"/>
  <c r="V116" i="14"/>
  <c r="G120" i="14"/>
  <c r="M120" i="14" s="1"/>
  <c r="I120" i="14"/>
  <c r="K120" i="14"/>
  <c r="O120" i="14"/>
  <c r="Q120" i="14"/>
  <c r="V120" i="14"/>
  <c r="G125" i="14"/>
  <c r="M125" i="14" s="1"/>
  <c r="I125" i="14"/>
  <c r="K125" i="14"/>
  <c r="O125" i="14"/>
  <c r="O124" i="14" s="1"/>
  <c r="Q125" i="14"/>
  <c r="V125" i="14"/>
  <c r="G128" i="14"/>
  <c r="M128" i="14" s="1"/>
  <c r="I128" i="14"/>
  <c r="I124" i="14" s="1"/>
  <c r="K128" i="14"/>
  <c r="O128" i="14"/>
  <c r="Q128" i="14"/>
  <c r="Q124" i="14" s="1"/>
  <c r="V128" i="14"/>
  <c r="G132" i="14"/>
  <c r="M132" i="14" s="1"/>
  <c r="I132" i="14"/>
  <c r="K132" i="14"/>
  <c r="K124" i="14" s="1"/>
  <c r="O132" i="14"/>
  <c r="Q132" i="14"/>
  <c r="V132" i="14"/>
  <c r="V124" i="14" s="1"/>
  <c r="G136" i="14"/>
  <c r="I136" i="14"/>
  <c r="K136" i="14"/>
  <c r="M136" i="14"/>
  <c r="O136" i="14"/>
  <c r="Q136" i="14"/>
  <c r="V136" i="14"/>
  <c r="G141" i="14"/>
  <c r="M141" i="14" s="1"/>
  <c r="M140" i="14" s="1"/>
  <c r="I141" i="14"/>
  <c r="I140" i="14" s="1"/>
  <c r="K141" i="14"/>
  <c r="O141" i="14"/>
  <c r="Q141" i="14"/>
  <c r="Q140" i="14" s="1"/>
  <c r="V141" i="14"/>
  <c r="G144" i="14"/>
  <c r="M144" i="14" s="1"/>
  <c r="I144" i="14"/>
  <c r="K144" i="14"/>
  <c r="K140" i="14" s="1"/>
  <c r="O144" i="14"/>
  <c r="Q144" i="14"/>
  <c r="V144" i="14"/>
  <c r="V140" i="14" s="1"/>
  <c r="G148" i="14"/>
  <c r="I148" i="14"/>
  <c r="K148" i="14"/>
  <c r="M148" i="14"/>
  <c r="O148" i="14"/>
  <c r="Q148" i="14"/>
  <c r="V148" i="14"/>
  <c r="G152" i="14"/>
  <c r="M152" i="14" s="1"/>
  <c r="I152" i="14"/>
  <c r="K152" i="14"/>
  <c r="O152" i="14"/>
  <c r="O140" i="14" s="1"/>
  <c r="Q152" i="14"/>
  <c r="V152" i="14"/>
  <c r="I156" i="14"/>
  <c r="Q156" i="14"/>
  <c r="G157" i="14"/>
  <c r="I157" i="14"/>
  <c r="K157" i="14"/>
  <c r="K156" i="14" s="1"/>
  <c r="M157" i="14"/>
  <c r="O157" i="14"/>
  <c r="Q157" i="14"/>
  <c r="V157" i="14"/>
  <c r="V156" i="14" s="1"/>
  <c r="G160" i="14"/>
  <c r="I160" i="14"/>
  <c r="K160" i="14"/>
  <c r="M160" i="14"/>
  <c r="O160" i="14"/>
  <c r="Q160" i="14"/>
  <c r="V160" i="14"/>
  <c r="G163" i="14"/>
  <c r="G156" i="14" s="1"/>
  <c r="I163" i="14"/>
  <c r="K163" i="14"/>
  <c r="O163" i="14"/>
  <c r="O156" i="14" s="1"/>
  <c r="Q163" i="14"/>
  <c r="V163" i="14"/>
  <c r="G167" i="14"/>
  <c r="I167" i="14"/>
  <c r="K167" i="14"/>
  <c r="K166" i="14" s="1"/>
  <c r="M167" i="14"/>
  <c r="O167" i="14"/>
  <c r="Q167" i="14"/>
  <c r="V167" i="14"/>
  <c r="V166" i="14" s="1"/>
  <c r="G172" i="14"/>
  <c r="I172" i="14"/>
  <c r="K172" i="14"/>
  <c r="M172" i="14"/>
  <c r="O172" i="14"/>
  <c r="Q172" i="14"/>
  <c r="V172" i="14"/>
  <c r="G179" i="14"/>
  <c r="G166" i="14" s="1"/>
  <c r="I179" i="14"/>
  <c r="K179" i="14"/>
  <c r="O179" i="14"/>
  <c r="O166" i="14" s="1"/>
  <c r="Q179" i="14"/>
  <c r="V179" i="14"/>
  <c r="G182" i="14"/>
  <c r="M182" i="14" s="1"/>
  <c r="I182" i="14"/>
  <c r="I166" i="14" s="1"/>
  <c r="K182" i="14"/>
  <c r="O182" i="14"/>
  <c r="Q182" i="14"/>
  <c r="Q166" i="14" s="1"/>
  <c r="V182" i="14"/>
  <c r="G186" i="14"/>
  <c r="I186" i="14"/>
  <c r="K186" i="14"/>
  <c r="M186" i="14"/>
  <c r="O186" i="14"/>
  <c r="Q186" i="14"/>
  <c r="V186" i="14"/>
  <c r="G188" i="14"/>
  <c r="I188" i="14"/>
  <c r="K188" i="14"/>
  <c r="M188" i="14"/>
  <c r="O188" i="14"/>
  <c r="Q188" i="14"/>
  <c r="V188" i="14"/>
  <c r="G192" i="14"/>
  <c r="M192" i="14" s="1"/>
  <c r="I192" i="14"/>
  <c r="K192" i="14"/>
  <c r="O192" i="14"/>
  <c r="Q192" i="14"/>
  <c r="V192" i="14"/>
  <c r="G195" i="14"/>
  <c r="M195" i="14" s="1"/>
  <c r="I195" i="14"/>
  <c r="K195" i="14"/>
  <c r="O195" i="14"/>
  <c r="Q195" i="14"/>
  <c r="V195" i="14"/>
  <c r="G197" i="14"/>
  <c r="I197" i="14"/>
  <c r="K197" i="14"/>
  <c r="M197" i="14"/>
  <c r="O197" i="14"/>
  <c r="Q197" i="14"/>
  <c r="V197" i="14"/>
  <c r="G200" i="14"/>
  <c r="I200" i="14"/>
  <c r="K200" i="14"/>
  <c r="M200" i="14"/>
  <c r="O200" i="14"/>
  <c r="Q200" i="14"/>
  <c r="V200" i="14"/>
  <c r="G202" i="14"/>
  <c r="M202" i="14" s="1"/>
  <c r="I202" i="14"/>
  <c r="K202" i="14"/>
  <c r="O202" i="14"/>
  <c r="Q202" i="14"/>
  <c r="V202" i="14"/>
  <c r="G205" i="14"/>
  <c r="M205" i="14" s="1"/>
  <c r="I205" i="14"/>
  <c r="K205" i="14"/>
  <c r="O205" i="14"/>
  <c r="Q205" i="14"/>
  <c r="V205" i="14"/>
  <c r="G207" i="14"/>
  <c r="I207" i="14"/>
  <c r="K207" i="14"/>
  <c r="O207" i="14"/>
  <c r="Q207" i="14"/>
  <c r="V207" i="14"/>
  <c r="G208" i="14"/>
  <c r="I208" i="14"/>
  <c r="K208" i="14"/>
  <c r="M208" i="14"/>
  <c r="M207" i="14" s="1"/>
  <c r="O208" i="14"/>
  <c r="Q208" i="14"/>
  <c r="V208" i="14"/>
  <c r="G210" i="14"/>
  <c r="M210" i="14" s="1"/>
  <c r="I210" i="14"/>
  <c r="I209" i="14" s="1"/>
  <c r="K210" i="14"/>
  <c r="O210" i="14"/>
  <c r="Q210" i="14"/>
  <c r="Q209" i="14" s="1"/>
  <c r="V210" i="14"/>
  <c r="G212" i="14"/>
  <c r="M212" i="14" s="1"/>
  <c r="I212" i="14"/>
  <c r="K212" i="14"/>
  <c r="K209" i="14" s="1"/>
  <c r="O212" i="14"/>
  <c r="Q212" i="14"/>
  <c r="V212" i="14"/>
  <c r="V209" i="14" s="1"/>
  <c r="G214" i="14"/>
  <c r="I214" i="14"/>
  <c r="K214" i="14"/>
  <c r="M214" i="14"/>
  <c r="O214" i="14"/>
  <c r="Q214" i="14"/>
  <c r="V214" i="14"/>
  <c r="G217" i="14"/>
  <c r="M217" i="14" s="1"/>
  <c r="I217" i="14"/>
  <c r="K217" i="14"/>
  <c r="O217" i="14"/>
  <c r="O209" i="14" s="1"/>
  <c r="Q217" i="14"/>
  <c r="V217" i="14"/>
  <c r="G218" i="14"/>
  <c r="M218" i="14" s="1"/>
  <c r="I218" i="14"/>
  <c r="K218" i="14"/>
  <c r="O218" i="14"/>
  <c r="Q218" i="14"/>
  <c r="V218" i="14"/>
  <c r="G220" i="14"/>
  <c r="M220" i="14" s="1"/>
  <c r="I220" i="14"/>
  <c r="K220" i="14"/>
  <c r="O220" i="14"/>
  <c r="Q220" i="14"/>
  <c r="V220" i="14"/>
  <c r="G223" i="14"/>
  <c r="M223" i="14" s="1"/>
  <c r="I223" i="14"/>
  <c r="I222" i="14" s="1"/>
  <c r="K223" i="14"/>
  <c r="O223" i="14"/>
  <c r="O222" i="14" s="1"/>
  <c r="Q223" i="14"/>
  <c r="Q222" i="14" s="1"/>
  <c r="V223" i="14"/>
  <c r="G226" i="14"/>
  <c r="M226" i="14" s="1"/>
  <c r="I226" i="14"/>
  <c r="K226" i="14"/>
  <c r="O226" i="14"/>
  <c r="Q226" i="14"/>
  <c r="V226" i="14"/>
  <c r="G235" i="14"/>
  <c r="I235" i="14"/>
  <c r="K235" i="14"/>
  <c r="K222" i="14" s="1"/>
  <c r="M235" i="14"/>
  <c r="O235" i="14"/>
  <c r="Q235" i="14"/>
  <c r="V235" i="14"/>
  <c r="V222" i="14" s="1"/>
  <c r="G237" i="14"/>
  <c r="I237" i="14"/>
  <c r="K237" i="14"/>
  <c r="M237" i="14"/>
  <c r="O237" i="14"/>
  <c r="Q237" i="14"/>
  <c r="V237" i="14"/>
  <c r="G238" i="14"/>
  <c r="M238" i="14" s="1"/>
  <c r="I238" i="14"/>
  <c r="K238" i="14"/>
  <c r="O238" i="14"/>
  <c r="Q238" i="14"/>
  <c r="V238" i="14"/>
  <c r="G240" i="14"/>
  <c r="M240" i="14" s="1"/>
  <c r="I240" i="14"/>
  <c r="K240" i="14"/>
  <c r="O240" i="14"/>
  <c r="Q240" i="14"/>
  <c r="V240" i="14"/>
  <c r="G242" i="14"/>
  <c r="I242" i="14"/>
  <c r="K242" i="14"/>
  <c r="M242" i="14"/>
  <c r="O242" i="14"/>
  <c r="Q242" i="14"/>
  <c r="V242" i="14"/>
  <c r="G244" i="14"/>
  <c r="I244" i="14"/>
  <c r="K244" i="14"/>
  <c r="M244" i="14"/>
  <c r="O244" i="14"/>
  <c r="Q244" i="14"/>
  <c r="V244" i="14"/>
  <c r="G246" i="14"/>
  <c r="M246" i="14" s="1"/>
  <c r="I246" i="14"/>
  <c r="K246" i="14"/>
  <c r="O246" i="14"/>
  <c r="Q246" i="14"/>
  <c r="V246" i="14"/>
  <c r="G248" i="14"/>
  <c r="M248" i="14" s="1"/>
  <c r="I248" i="14"/>
  <c r="K248" i="14"/>
  <c r="O248" i="14"/>
  <c r="Q248" i="14"/>
  <c r="V248" i="14"/>
  <c r="G250" i="14"/>
  <c r="I250" i="14"/>
  <c r="K250" i="14"/>
  <c r="M250" i="14"/>
  <c r="O250" i="14"/>
  <c r="Q250" i="14"/>
  <c r="V250" i="14"/>
  <c r="G252" i="14"/>
  <c r="I252" i="14"/>
  <c r="K252" i="14"/>
  <c r="M252" i="14"/>
  <c r="O252" i="14"/>
  <c r="Q252" i="14"/>
  <c r="V252" i="14"/>
  <c r="G254" i="14"/>
  <c r="O254" i="14"/>
  <c r="G255" i="14"/>
  <c r="M255" i="14" s="1"/>
  <c r="M254" i="14" s="1"/>
  <c r="I255" i="14"/>
  <c r="I254" i="14" s="1"/>
  <c r="K255" i="14"/>
  <c r="K254" i="14" s="1"/>
  <c r="O255" i="14"/>
  <c r="Q255" i="14"/>
  <c r="Q254" i="14" s="1"/>
  <c r="V255" i="14"/>
  <c r="V254" i="14" s="1"/>
  <c r="AE261" i="14"/>
  <c r="AF261" i="14"/>
  <c r="G878" i="13"/>
  <c r="BA845" i="13"/>
  <c r="BA758" i="13"/>
  <c r="BA557" i="13"/>
  <c r="BA432" i="13"/>
  <c r="BA400" i="13"/>
  <c r="BA342" i="13"/>
  <c r="BA297" i="13"/>
  <c r="BA286" i="13"/>
  <c r="BA220" i="13"/>
  <c r="BA217" i="13"/>
  <c r="BA161" i="13"/>
  <c r="BA157" i="13"/>
  <c r="BA154" i="13"/>
  <c r="BA150" i="13"/>
  <c r="BA91" i="13"/>
  <c r="BA88" i="13"/>
  <c r="BA83" i="13"/>
  <c r="BA76" i="13"/>
  <c r="BA62" i="13"/>
  <c r="BA57" i="13"/>
  <c r="BA51" i="13"/>
  <c r="BA32" i="13"/>
  <c r="BA13" i="13"/>
  <c r="BA10" i="13"/>
  <c r="G9" i="13"/>
  <c r="I9" i="13"/>
  <c r="I8" i="13" s="1"/>
  <c r="K9" i="13"/>
  <c r="K8" i="13" s="1"/>
  <c r="M9" i="13"/>
  <c r="O9" i="13"/>
  <c r="Q9" i="13"/>
  <c r="Q8" i="13" s="1"/>
  <c r="V9" i="13"/>
  <c r="V8" i="13" s="1"/>
  <c r="G12" i="13"/>
  <c r="I12" i="13"/>
  <c r="K12" i="13"/>
  <c r="M12" i="13"/>
  <c r="O12" i="13"/>
  <c r="Q12" i="13"/>
  <c r="V12" i="13"/>
  <c r="G31" i="13"/>
  <c r="I31" i="13"/>
  <c r="K31" i="13"/>
  <c r="M31" i="13"/>
  <c r="O31" i="13"/>
  <c r="Q31" i="13"/>
  <c r="V31" i="13"/>
  <c r="G50" i="13"/>
  <c r="G8" i="13" s="1"/>
  <c r="I50" i="13"/>
  <c r="K50" i="13"/>
  <c r="O50" i="13"/>
  <c r="O8" i="13" s="1"/>
  <c r="Q50" i="13"/>
  <c r="V50" i="13"/>
  <c r="G56" i="13"/>
  <c r="I56" i="13"/>
  <c r="K56" i="13"/>
  <c r="M56" i="13"/>
  <c r="O56" i="13"/>
  <c r="Q56" i="13"/>
  <c r="V56" i="13"/>
  <c r="G61" i="13"/>
  <c r="M61" i="13" s="1"/>
  <c r="I61" i="13"/>
  <c r="K61" i="13"/>
  <c r="O61" i="13"/>
  <c r="Q61" i="13"/>
  <c r="V61" i="13"/>
  <c r="G75" i="13"/>
  <c r="I75" i="13"/>
  <c r="K75" i="13"/>
  <c r="M75" i="13"/>
  <c r="O75" i="13"/>
  <c r="Q75" i="13"/>
  <c r="V75" i="13"/>
  <c r="G78" i="13"/>
  <c r="M78" i="13" s="1"/>
  <c r="I78" i="13"/>
  <c r="K78" i="13"/>
  <c r="O78" i="13"/>
  <c r="Q78" i="13"/>
  <c r="V78" i="13"/>
  <c r="G82" i="13"/>
  <c r="I82" i="13"/>
  <c r="K82" i="13"/>
  <c r="M82" i="13"/>
  <c r="O82" i="13"/>
  <c r="Q82" i="13"/>
  <c r="V82" i="13"/>
  <c r="G87" i="13"/>
  <c r="M87" i="13" s="1"/>
  <c r="I87" i="13"/>
  <c r="K87" i="13"/>
  <c r="O87" i="13"/>
  <c r="Q87" i="13"/>
  <c r="V87" i="13"/>
  <c r="G90" i="13"/>
  <c r="I90" i="13"/>
  <c r="K90" i="13"/>
  <c r="M90" i="13"/>
  <c r="O90" i="13"/>
  <c r="Q90" i="13"/>
  <c r="V90" i="13"/>
  <c r="G124" i="13"/>
  <c r="M124" i="13" s="1"/>
  <c r="I124" i="13"/>
  <c r="K124" i="13"/>
  <c r="O124" i="13"/>
  <c r="Q124" i="13"/>
  <c r="V124" i="13"/>
  <c r="G139" i="13"/>
  <c r="I139" i="13"/>
  <c r="K139" i="13"/>
  <c r="M139" i="13"/>
  <c r="O139" i="13"/>
  <c r="Q139" i="13"/>
  <c r="V139" i="13"/>
  <c r="G149" i="13"/>
  <c r="M149" i="13" s="1"/>
  <c r="I149" i="13"/>
  <c r="K149" i="13"/>
  <c r="O149" i="13"/>
  <c r="Q149" i="13"/>
  <c r="V149" i="13"/>
  <c r="G153" i="13"/>
  <c r="I153" i="13"/>
  <c r="K153" i="13"/>
  <c r="M153" i="13"/>
  <c r="O153" i="13"/>
  <c r="Q153" i="13"/>
  <c r="V153" i="13"/>
  <c r="G156" i="13"/>
  <c r="M156" i="13" s="1"/>
  <c r="I156" i="13"/>
  <c r="K156" i="13"/>
  <c r="O156" i="13"/>
  <c r="Q156" i="13"/>
  <c r="V156" i="13"/>
  <c r="G160" i="13"/>
  <c r="I160" i="13"/>
  <c r="K160" i="13"/>
  <c r="M160" i="13"/>
  <c r="O160" i="13"/>
  <c r="Q160" i="13"/>
  <c r="V160" i="13"/>
  <c r="G216" i="13"/>
  <c r="I216" i="13"/>
  <c r="K216" i="13"/>
  <c r="M216" i="13"/>
  <c r="O216" i="13"/>
  <c r="Q216" i="13"/>
  <c r="V216" i="13"/>
  <c r="G219" i="13"/>
  <c r="I219" i="13"/>
  <c r="K219" i="13"/>
  <c r="M219" i="13"/>
  <c r="O219" i="13"/>
  <c r="Q219" i="13"/>
  <c r="V219" i="13"/>
  <c r="G224" i="13"/>
  <c r="M224" i="13" s="1"/>
  <c r="I224" i="13"/>
  <c r="K224" i="13"/>
  <c r="O224" i="13"/>
  <c r="Q224" i="13"/>
  <c r="V224" i="13"/>
  <c r="G263" i="13"/>
  <c r="I263" i="13"/>
  <c r="K263" i="13"/>
  <c r="M263" i="13"/>
  <c r="O263" i="13"/>
  <c r="Q263" i="13"/>
  <c r="V263" i="13"/>
  <c r="G268" i="13"/>
  <c r="M268" i="13" s="1"/>
  <c r="I268" i="13"/>
  <c r="K268" i="13"/>
  <c r="O268" i="13"/>
  <c r="Q268" i="13"/>
  <c r="V268" i="13"/>
  <c r="G271" i="13"/>
  <c r="I271" i="13"/>
  <c r="K271" i="13"/>
  <c r="M271" i="13"/>
  <c r="O271" i="13"/>
  <c r="Q271" i="13"/>
  <c r="V271" i="13"/>
  <c r="G274" i="13"/>
  <c r="M274" i="13" s="1"/>
  <c r="I274" i="13"/>
  <c r="K274" i="13"/>
  <c r="O274" i="13"/>
  <c r="Q274" i="13"/>
  <c r="V274" i="13"/>
  <c r="G276" i="13"/>
  <c r="I276" i="13"/>
  <c r="K276" i="13"/>
  <c r="M276" i="13"/>
  <c r="O276" i="13"/>
  <c r="Q276" i="13"/>
  <c r="V276" i="13"/>
  <c r="G279" i="13"/>
  <c r="M279" i="13" s="1"/>
  <c r="I279" i="13"/>
  <c r="K279" i="13"/>
  <c r="O279" i="13"/>
  <c r="Q279" i="13"/>
  <c r="V279" i="13"/>
  <c r="G282" i="13"/>
  <c r="I282" i="13"/>
  <c r="K282" i="13"/>
  <c r="M282" i="13"/>
  <c r="O282" i="13"/>
  <c r="Q282" i="13"/>
  <c r="V282" i="13"/>
  <c r="G285" i="13"/>
  <c r="M285" i="13" s="1"/>
  <c r="I285" i="13"/>
  <c r="K285" i="13"/>
  <c r="O285" i="13"/>
  <c r="Q285" i="13"/>
  <c r="V285" i="13"/>
  <c r="G296" i="13"/>
  <c r="I296" i="13"/>
  <c r="K296" i="13"/>
  <c r="M296" i="13"/>
  <c r="O296" i="13"/>
  <c r="Q296" i="13"/>
  <c r="V296" i="13"/>
  <c r="G302" i="13"/>
  <c r="M302" i="13" s="1"/>
  <c r="I302" i="13"/>
  <c r="K302" i="13"/>
  <c r="O302" i="13"/>
  <c r="Q302" i="13"/>
  <c r="V302" i="13"/>
  <c r="G307" i="13"/>
  <c r="I307" i="13"/>
  <c r="K307" i="13"/>
  <c r="M307" i="13"/>
  <c r="O307" i="13"/>
  <c r="Q307" i="13"/>
  <c r="V307" i="13"/>
  <c r="G312" i="13"/>
  <c r="M312" i="13" s="1"/>
  <c r="I312" i="13"/>
  <c r="K312" i="13"/>
  <c r="O312" i="13"/>
  <c r="Q312" i="13"/>
  <c r="V312" i="13"/>
  <c r="G325" i="13"/>
  <c r="I325" i="13"/>
  <c r="K325" i="13"/>
  <c r="M325" i="13"/>
  <c r="O325" i="13"/>
  <c r="Q325" i="13"/>
  <c r="V325" i="13"/>
  <c r="G331" i="13"/>
  <c r="M331" i="13" s="1"/>
  <c r="I331" i="13"/>
  <c r="K331" i="13"/>
  <c r="O331" i="13"/>
  <c r="Q331" i="13"/>
  <c r="V331" i="13"/>
  <c r="G335" i="13"/>
  <c r="I335" i="13"/>
  <c r="K335" i="13"/>
  <c r="M335" i="13"/>
  <c r="O335" i="13"/>
  <c r="Q335" i="13"/>
  <c r="V335" i="13"/>
  <c r="G341" i="13"/>
  <c r="M341" i="13" s="1"/>
  <c r="I341" i="13"/>
  <c r="K341" i="13"/>
  <c r="O341" i="13"/>
  <c r="Q341" i="13"/>
  <c r="V341" i="13"/>
  <c r="G345" i="13"/>
  <c r="I345" i="13"/>
  <c r="K345" i="13"/>
  <c r="M345" i="13"/>
  <c r="O345" i="13"/>
  <c r="Q345" i="13"/>
  <c r="V345" i="13"/>
  <c r="G348" i="13"/>
  <c r="M348" i="13" s="1"/>
  <c r="I348" i="13"/>
  <c r="K348" i="13"/>
  <c r="O348" i="13"/>
  <c r="Q348" i="13"/>
  <c r="V348" i="13"/>
  <c r="G399" i="13"/>
  <c r="I399" i="13"/>
  <c r="K399" i="13"/>
  <c r="M399" i="13"/>
  <c r="O399" i="13"/>
  <c r="Q399" i="13"/>
  <c r="V399" i="13"/>
  <c r="G425" i="13"/>
  <c r="M425" i="13" s="1"/>
  <c r="I425" i="13"/>
  <c r="K425" i="13"/>
  <c r="O425" i="13"/>
  <c r="Q425" i="13"/>
  <c r="V425" i="13"/>
  <c r="G428" i="13"/>
  <c r="I428" i="13"/>
  <c r="K428" i="13"/>
  <c r="M428" i="13"/>
  <c r="O428" i="13"/>
  <c r="Q428" i="13"/>
  <c r="V428" i="13"/>
  <c r="G431" i="13"/>
  <c r="I431" i="13"/>
  <c r="K431" i="13"/>
  <c r="M431" i="13"/>
  <c r="O431" i="13"/>
  <c r="Q431" i="13"/>
  <c r="V431" i="13"/>
  <c r="G434" i="13"/>
  <c r="I434" i="13"/>
  <c r="K434" i="13"/>
  <c r="M434" i="13"/>
  <c r="O434" i="13"/>
  <c r="Q434" i="13"/>
  <c r="V434" i="13"/>
  <c r="G436" i="13"/>
  <c r="M436" i="13" s="1"/>
  <c r="I436" i="13"/>
  <c r="K436" i="13"/>
  <c r="O436" i="13"/>
  <c r="Q436" i="13"/>
  <c r="V436" i="13"/>
  <c r="G438" i="13"/>
  <c r="I438" i="13"/>
  <c r="K438" i="13"/>
  <c r="M438" i="13"/>
  <c r="O438" i="13"/>
  <c r="Q438" i="13"/>
  <c r="V438" i="13"/>
  <c r="G440" i="13"/>
  <c r="M440" i="13" s="1"/>
  <c r="I440" i="13"/>
  <c r="K440" i="13"/>
  <c r="O440" i="13"/>
  <c r="Q440" i="13"/>
  <c r="V440" i="13"/>
  <c r="G443" i="13"/>
  <c r="I443" i="13"/>
  <c r="K443" i="13"/>
  <c r="M443" i="13"/>
  <c r="O443" i="13"/>
  <c r="Q443" i="13"/>
  <c r="V443" i="13"/>
  <c r="G445" i="13"/>
  <c r="M445" i="13" s="1"/>
  <c r="I445" i="13"/>
  <c r="K445" i="13"/>
  <c r="O445" i="13"/>
  <c r="Q445" i="13"/>
  <c r="V445" i="13"/>
  <c r="G450" i="13"/>
  <c r="I450" i="13"/>
  <c r="O450" i="13"/>
  <c r="Q450" i="13"/>
  <c r="G451" i="13"/>
  <c r="I451" i="13"/>
  <c r="K451" i="13"/>
  <c r="K450" i="13" s="1"/>
  <c r="M451" i="13"/>
  <c r="M450" i="13" s="1"/>
  <c r="O451" i="13"/>
  <c r="Q451" i="13"/>
  <c r="V451" i="13"/>
  <c r="V450" i="13" s="1"/>
  <c r="G455" i="13"/>
  <c r="I455" i="13"/>
  <c r="K455" i="13"/>
  <c r="M455" i="13"/>
  <c r="O455" i="13"/>
  <c r="Q455" i="13"/>
  <c r="V455" i="13"/>
  <c r="G458" i="13"/>
  <c r="M458" i="13" s="1"/>
  <c r="I458" i="13"/>
  <c r="I457" i="13" s="1"/>
  <c r="K458" i="13"/>
  <c r="K457" i="13" s="1"/>
  <c r="O458" i="13"/>
  <c r="Q458" i="13"/>
  <c r="Q457" i="13" s="1"/>
  <c r="V458" i="13"/>
  <c r="V457" i="13" s="1"/>
  <c r="G463" i="13"/>
  <c r="I463" i="13"/>
  <c r="K463" i="13"/>
  <c r="M463" i="13"/>
  <c r="O463" i="13"/>
  <c r="Q463" i="13"/>
  <c r="V463" i="13"/>
  <c r="G471" i="13"/>
  <c r="I471" i="13"/>
  <c r="K471" i="13"/>
  <c r="M471" i="13"/>
  <c r="O471" i="13"/>
  <c r="Q471" i="13"/>
  <c r="V471" i="13"/>
  <c r="G476" i="13"/>
  <c r="G457" i="13" s="1"/>
  <c r="I476" i="13"/>
  <c r="K476" i="13"/>
  <c r="O476" i="13"/>
  <c r="O457" i="13" s="1"/>
  <c r="Q476" i="13"/>
  <c r="V476" i="13"/>
  <c r="G479" i="13"/>
  <c r="M479" i="13" s="1"/>
  <c r="I479" i="13"/>
  <c r="K479" i="13"/>
  <c r="O479" i="13"/>
  <c r="Q479" i="13"/>
  <c r="V479" i="13"/>
  <c r="G483" i="13"/>
  <c r="M483" i="13" s="1"/>
  <c r="I483" i="13"/>
  <c r="K483" i="13"/>
  <c r="O483" i="13"/>
  <c r="Q483" i="13"/>
  <c r="V483" i="13"/>
  <c r="G490" i="13"/>
  <c r="G489" i="13" s="1"/>
  <c r="I490" i="13"/>
  <c r="I489" i="13" s="1"/>
  <c r="K490" i="13"/>
  <c r="O490" i="13"/>
  <c r="O489" i="13" s="1"/>
  <c r="Q490" i="13"/>
  <c r="Q489" i="13" s="1"/>
  <c r="V490" i="13"/>
  <c r="G491" i="13"/>
  <c r="M491" i="13" s="1"/>
  <c r="I491" i="13"/>
  <c r="K491" i="13"/>
  <c r="K489" i="13" s="1"/>
  <c r="O491" i="13"/>
  <c r="Q491" i="13"/>
  <c r="V491" i="13"/>
  <c r="V489" i="13" s="1"/>
  <c r="G492" i="13"/>
  <c r="I492" i="13"/>
  <c r="K492" i="13"/>
  <c r="M492" i="13"/>
  <c r="O492" i="13"/>
  <c r="Q492" i="13"/>
  <c r="V492" i="13"/>
  <c r="G493" i="13"/>
  <c r="I493" i="13"/>
  <c r="K493" i="13"/>
  <c r="M493" i="13"/>
  <c r="O493" i="13"/>
  <c r="Q493" i="13"/>
  <c r="V493" i="13"/>
  <c r="G494" i="13"/>
  <c r="M494" i="13" s="1"/>
  <c r="I494" i="13"/>
  <c r="K494" i="13"/>
  <c r="O494" i="13"/>
  <c r="Q494" i="13"/>
  <c r="V494" i="13"/>
  <c r="G495" i="13"/>
  <c r="M495" i="13" s="1"/>
  <c r="I495" i="13"/>
  <c r="K495" i="13"/>
  <c r="O495" i="13"/>
  <c r="Q495" i="13"/>
  <c r="V495" i="13"/>
  <c r="G497" i="13"/>
  <c r="G496" i="13" s="1"/>
  <c r="I497" i="13"/>
  <c r="I496" i="13" s="1"/>
  <c r="K497" i="13"/>
  <c r="M497" i="13"/>
  <c r="O497" i="13"/>
  <c r="O496" i="13" s="1"/>
  <c r="Q497" i="13"/>
  <c r="Q496" i="13" s="1"/>
  <c r="V497" i="13"/>
  <c r="G516" i="13"/>
  <c r="M516" i="13" s="1"/>
  <c r="I516" i="13"/>
  <c r="K516" i="13"/>
  <c r="O516" i="13"/>
  <c r="Q516" i="13"/>
  <c r="V516" i="13"/>
  <c r="G521" i="13"/>
  <c r="I521" i="13"/>
  <c r="K521" i="13"/>
  <c r="M521" i="13"/>
  <c r="O521" i="13"/>
  <c r="Q521" i="13"/>
  <c r="V521" i="13"/>
  <c r="G524" i="13"/>
  <c r="M524" i="13" s="1"/>
  <c r="I524" i="13"/>
  <c r="K524" i="13"/>
  <c r="K496" i="13" s="1"/>
  <c r="O524" i="13"/>
  <c r="Q524" i="13"/>
  <c r="V524" i="13"/>
  <c r="V496" i="13" s="1"/>
  <c r="G527" i="13"/>
  <c r="I527" i="13"/>
  <c r="K527" i="13"/>
  <c r="M527" i="13"/>
  <c r="O527" i="13"/>
  <c r="Q527" i="13"/>
  <c r="V527" i="13"/>
  <c r="G542" i="13"/>
  <c r="M542" i="13" s="1"/>
  <c r="I542" i="13"/>
  <c r="K542" i="13"/>
  <c r="O542" i="13"/>
  <c r="Q542" i="13"/>
  <c r="V542" i="13"/>
  <c r="G546" i="13"/>
  <c r="I546" i="13"/>
  <c r="K546" i="13"/>
  <c r="M546" i="13"/>
  <c r="O546" i="13"/>
  <c r="Q546" i="13"/>
  <c r="V546" i="13"/>
  <c r="G548" i="13"/>
  <c r="M548" i="13" s="1"/>
  <c r="I548" i="13"/>
  <c r="K548" i="13"/>
  <c r="O548" i="13"/>
  <c r="Q548" i="13"/>
  <c r="V548" i="13"/>
  <c r="G550" i="13"/>
  <c r="I550" i="13"/>
  <c r="K550" i="13"/>
  <c r="M550" i="13"/>
  <c r="O550" i="13"/>
  <c r="Q550" i="13"/>
  <c r="V550" i="13"/>
  <c r="G552" i="13"/>
  <c r="M552" i="13" s="1"/>
  <c r="I552" i="13"/>
  <c r="K552" i="13"/>
  <c r="O552" i="13"/>
  <c r="Q552" i="13"/>
  <c r="V552" i="13"/>
  <c r="G555" i="13"/>
  <c r="M555" i="13" s="1"/>
  <c r="I555" i="13"/>
  <c r="K555" i="13"/>
  <c r="K554" i="13" s="1"/>
  <c r="O555" i="13"/>
  <c r="Q555" i="13"/>
  <c r="V555" i="13"/>
  <c r="V554" i="13" s="1"/>
  <c r="G559" i="13"/>
  <c r="I559" i="13"/>
  <c r="K559" i="13"/>
  <c r="M559" i="13"/>
  <c r="O559" i="13"/>
  <c r="Q559" i="13"/>
  <c r="V559" i="13"/>
  <c r="G562" i="13"/>
  <c r="G554" i="13" s="1"/>
  <c r="I562" i="13"/>
  <c r="K562" i="13"/>
  <c r="O562" i="13"/>
  <c r="O554" i="13" s="1"/>
  <c r="Q562" i="13"/>
  <c r="V562" i="13"/>
  <c r="G565" i="13"/>
  <c r="M565" i="13" s="1"/>
  <c r="I565" i="13"/>
  <c r="I554" i="13" s="1"/>
  <c r="K565" i="13"/>
  <c r="O565" i="13"/>
  <c r="Q565" i="13"/>
  <c r="Q554" i="13" s="1"/>
  <c r="V565" i="13"/>
  <c r="G569" i="13"/>
  <c r="I569" i="13"/>
  <c r="I568" i="13" s="1"/>
  <c r="K569" i="13"/>
  <c r="M569" i="13"/>
  <c r="O569" i="13"/>
  <c r="Q569" i="13"/>
  <c r="Q568" i="13" s="1"/>
  <c r="V569" i="13"/>
  <c r="G573" i="13"/>
  <c r="G568" i="13" s="1"/>
  <c r="I573" i="13"/>
  <c r="K573" i="13"/>
  <c r="O573" i="13"/>
  <c r="O568" i="13" s="1"/>
  <c r="Q573" i="13"/>
  <c r="V573" i="13"/>
  <c r="G576" i="13"/>
  <c r="I576" i="13"/>
  <c r="K576" i="13"/>
  <c r="M576" i="13"/>
  <c r="O576" i="13"/>
  <c r="Q576" i="13"/>
  <c r="V576" i="13"/>
  <c r="G580" i="13"/>
  <c r="M580" i="13" s="1"/>
  <c r="I580" i="13"/>
  <c r="K580" i="13"/>
  <c r="K568" i="13" s="1"/>
  <c r="O580" i="13"/>
  <c r="Q580" i="13"/>
  <c r="V580" i="13"/>
  <c r="V568" i="13" s="1"/>
  <c r="G583" i="13"/>
  <c r="I583" i="13"/>
  <c r="K583" i="13"/>
  <c r="M583" i="13"/>
  <c r="O583" i="13"/>
  <c r="Q583" i="13"/>
  <c r="V583" i="13"/>
  <c r="G586" i="13"/>
  <c r="M586" i="13" s="1"/>
  <c r="I586" i="13"/>
  <c r="K586" i="13"/>
  <c r="O586" i="13"/>
  <c r="Q586" i="13"/>
  <c r="V586" i="13"/>
  <c r="G589" i="13"/>
  <c r="I589" i="13"/>
  <c r="K589" i="13"/>
  <c r="M589" i="13"/>
  <c r="O589" i="13"/>
  <c r="Q589" i="13"/>
  <c r="V589" i="13"/>
  <c r="G592" i="13"/>
  <c r="M592" i="13" s="1"/>
  <c r="I592" i="13"/>
  <c r="K592" i="13"/>
  <c r="O592" i="13"/>
  <c r="Q592" i="13"/>
  <c r="V592" i="13"/>
  <c r="G595" i="13"/>
  <c r="I595" i="13"/>
  <c r="K595" i="13"/>
  <c r="M595" i="13"/>
  <c r="O595" i="13"/>
  <c r="Q595" i="13"/>
  <c r="V595" i="13"/>
  <c r="G599" i="13"/>
  <c r="M599" i="13" s="1"/>
  <c r="I599" i="13"/>
  <c r="K599" i="13"/>
  <c r="O599" i="13"/>
  <c r="Q599" i="13"/>
  <c r="V599" i="13"/>
  <c r="G602" i="13"/>
  <c r="M602" i="13" s="1"/>
  <c r="I602" i="13"/>
  <c r="K602" i="13"/>
  <c r="O602" i="13"/>
  <c r="Q602" i="13"/>
  <c r="V602" i="13"/>
  <c r="G605" i="13"/>
  <c r="M605" i="13" s="1"/>
  <c r="I605" i="13"/>
  <c r="K605" i="13"/>
  <c r="O605" i="13"/>
  <c r="Q605" i="13"/>
  <c r="V605" i="13"/>
  <c r="G610" i="13"/>
  <c r="I610" i="13"/>
  <c r="K610" i="13"/>
  <c r="M610" i="13"/>
  <c r="O610" i="13"/>
  <c r="Q610" i="13"/>
  <c r="V610" i="13"/>
  <c r="G613" i="13"/>
  <c r="M613" i="13" s="1"/>
  <c r="I613" i="13"/>
  <c r="K613" i="13"/>
  <c r="O613" i="13"/>
  <c r="Q613" i="13"/>
  <c r="V613" i="13"/>
  <c r="G616" i="13"/>
  <c r="I616" i="13"/>
  <c r="K616" i="13"/>
  <c r="M616" i="13"/>
  <c r="O616" i="13"/>
  <c r="Q616" i="13"/>
  <c r="V616" i="13"/>
  <c r="G619" i="13"/>
  <c r="M619" i="13" s="1"/>
  <c r="I619" i="13"/>
  <c r="K619" i="13"/>
  <c r="O619" i="13"/>
  <c r="Q619" i="13"/>
  <c r="V619" i="13"/>
  <c r="G622" i="13"/>
  <c r="I622" i="13"/>
  <c r="K622" i="13"/>
  <c r="M622" i="13"/>
  <c r="O622" i="13"/>
  <c r="Q622" i="13"/>
  <c r="V622" i="13"/>
  <c r="G628" i="13"/>
  <c r="M628" i="13" s="1"/>
  <c r="I628" i="13"/>
  <c r="K628" i="13"/>
  <c r="O628" i="13"/>
  <c r="Q628" i="13"/>
  <c r="V628" i="13"/>
  <c r="G634" i="13"/>
  <c r="I634" i="13"/>
  <c r="K634" i="13"/>
  <c r="M634" i="13"/>
  <c r="O634" i="13"/>
  <c r="Q634" i="13"/>
  <c r="V634" i="13"/>
  <c r="G642" i="13"/>
  <c r="M642" i="13" s="1"/>
  <c r="I642" i="13"/>
  <c r="K642" i="13"/>
  <c r="O642" i="13"/>
  <c r="Q642" i="13"/>
  <c r="V642" i="13"/>
  <c r="G651" i="13"/>
  <c r="I651" i="13"/>
  <c r="K651" i="13"/>
  <c r="M651" i="13"/>
  <c r="O651" i="13"/>
  <c r="Q651" i="13"/>
  <c r="V651" i="13"/>
  <c r="G659" i="13"/>
  <c r="M659" i="13" s="1"/>
  <c r="I659" i="13"/>
  <c r="K659" i="13"/>
  <c r="O659" i="13"/>
  <c r="Q659" i="13"/>
  <c r="V659" i="13"/>
  <c r="G663" i="13"/>
  <c r="I663" i="13"/>
  <c r="K663" i="13"/>
  <c r="M663" i="13"/>
  <c r="O663" i="13"/>
  <c r="Q663" i="13"/>
  <c r="V663" i="13"/>
  <c r="G666" i="13"/>
  <c r="M666" i="13" s="1"/>
  <c r="I666" i="13"/>
  <c r="K666" i="13"/>
  <c r="O666" i="13"/>
  <c r="Q666" i="13"/>
  <c r="V666" i="13"/>
  <c r="G676" i="13"/>
  <c r="I676" i="13"/>
  <c r="K676" i="13"/>
  <c r="M676" i="13"/>
  <c r="O676" i="13"/>
  <c r="Q676" i="13"/>
  <c r="V676" i="13"/>
  <c r="G679" i="13"/>
  <c r="M679" i="13" s="1"/>
  <c r="I679" i="13"/>
  <c r="K679" i="13"/>
  <c r="O679" i="13"/>
  <c r="Q679" i="13"/>
  <c r="V679" i="13"/>
  <c r="G682" i="13"/>
  <c r="I682" i="13"/>
  <c r="K682" i="13"/>
  <c r="M682" i="13"/>
  <c r="O682" i="13"/>
  <c r="Q682" i="13"/>
  <c r="V682" i="13"/>
  <c r="G690" i="13"/>
  <c r="M690" i="13" s="1"/>
  <c r="I690" i="13"/>
  <c r="K690" i="13"/>
  <c r="O690" i="13"/>
  <c r="Q690" i="13"/>
  <c r="V690" i="13"/>
  <c r="G698" i="13"/>
  <c r="I698" i="13"/>
  <c r="K698" i="13"/>
  <c r="M698" i="13"/>
  <c r="O698" i="13"/>
  <c r="Q698" i="13"/>
  <c r="V698" i="13"/>
  <c r="G702" i="13"/>
  <c r="M702" i="13" s="1"/>
  <c r="I702" i="13"/>
  <c r="K702" i="13"/>
  <c r="O702" i="13"/>
  <c r="Q702" i="13"/>
  <c r="V702" i="13"/>
  <c r="G708" i="13"/>
  <c r="I708" i="13"/>
  <c r="K708" i="13"/>
  <c r="M708" i="13"/>
  <c r="O708" i="13"/>
  <c r="Q708" i="13"/>
  <c r="V708" i="13"/>
  <c r="G710" i="13"/>
  <c r="M710" i="13" s="1"/>
  <c r="I710" i="13"/>
  <c r="K710" i="13"/>
  <c r="O710" i="13"/>
  <c r="Q710" i="13"/>
  <c r="V710" i="13"/>
  <c r="G712" i="13"/>
  <c r="I712" i="13"/>
  <c r="K712" i="13"/>
  <c r="M712" i="13"/>
  <c r="O712" i="13"/>
  <c r="Q712" i="13"/>
  <c r="V712" i="13"/>
  <c r="G720" i="13"/>
  <c r="M720" i="13" s="1"/>
  <c r="I720" i="13"/>
  <c r="K720" i="13"/>
  <c r="O720" i="13"/>
  <c r="Q720" i="13"/>
  <c r="V720" i="13"/>
  <c r="G725" i="13"/>
  <c r="I725" i="13"/>
  <c r="K725" i="13"/>
  <c r="M725" i="13"/>
  <c r="O725" i="13"/>
  <c r="Q725" i="13"/>
  <c r="V725" i="13"/>
  <c r="G728" i="13"/>
  <c r="M728" i="13" s="1"/>
  <c r="I728" i="13"/>
  <c r="K728" i="13"/>
  <c r="O728" i="13"/>
  <c r="Q728" i="13"/>
  <c r="V728" i="13"/>
  <c r="G730" i="13"/>
  <c r="I730" i="13"/>
  <c r="K730" i="13"/>
  <c r="M730" i="13"/>
  <c r="O730" i="13"/>
  <c r="Q730" i="13"/>
  <c r="V730" i="13"/>
  <c r="G732" i="13"/>
  <c r="M732" i="13" s="1"/>
  <c r="I732" i="13"/>
  <c r="K732" i="13"/>
  <c r="O732" i="13"/>
  <c r="Q732" i="13"/>
  <c r="V732" i="13"/>
  <c r="G734" i="13"/>
  <c r="I734" i="13"/>
  <c r="K734" i="13"/>
  <c r="M734" i="13"/>
  <c r="O734" i="13"/>
  <c r="Q734" i="13"/>
  <c r="V734" i="13"/>
  <c r="G736" i="13"/>
  <c r="M736" i="13" s="1"/>
  <c r="I736" i="13"/>
  <c r="K736" i="13"/>
  <c r="O736" i="13"/>
  <c r="Q736" i="13"/>
  <c r="V736" i="13"/>
  <c r="G738" i="13"/>
  <c r="I738" i="13"/>
  <c r="K738" i="13"/>
  <c r="M738" i="13"/>
  <c r="O738" i="13"/>
  <c r="Q738" i="13"/>
  <c r="V738" i="13"/>
  <c r="G740" i="13"/>
  <c r="M740" i="13" s="1"/>
  <c r="I740" i="13"/>
  <c r="K740" i="13"/>
  <c r="O740" i="13"/>
  <c r="Q740" i="13"/>
  <c r="V740" i="13"/>
  <c r="G742" i="13"/>
  <c r="I742" i="13"/>
  <c r="K742" i="13"/>
  <c r="M742" i="13"/>
  <c r="O742" i="13"/>
  <c r="Q742" i="13"/>
  <c r="V742" i="13"/>
  <c r="G747" i="13"/>
  <c r="M747" i="13" s="1"/>
  <c r="I747" i="13"/>
  <c r="K747" i="13"/>
  <c r="O747" i="13"/>
  <c r="Q747" i="13"/>
  <c r="V747" i="13"/>
  <c r="G749" i="13"/>
  <c r="I749" i="13"/>
  <c r="K749" i="13"/>
  <c r="M749" i="13"/>
  <c r="O749" i="13"/>
  <c r="Q749" i="13"/>
  <c r="V749" i="13"/>
  <c r="G751" i="13"/>
  <c r="M751" i="13" s="1"/>
  <c r="I751" i="13"/>
  <c r="K751" i="13"/>
  <c r="O751" i="13"/>
  <c r="Q751" i="13"/>
  <c r="V751" i="13"/>
  <c r="G753" i="13"/>
  <c r="I753" i="13"/>
  <c r="K753" i="13"/>
  <c r="M753" i="13"/>
  <c r="O753" i="13"/>
  <c r="Q753" i="13"/>
  <c r="V753" i="13"/>
  <c r="G755" i="13"/>
  <c r="M755" i="13" s="1"/>
  <c r="I755" i="13"/>
  <c r="K755" i="13"/>
  <c r="O755" i="13"/>
  <c r="Q755" i="13"/>
  <c r="V755" i="13"/>
  <c r="G757" i="13"/>
  <c r="I757" i="13"/>
  <c r="K757" i="13"/>
  <c r="M757" i="13"/>
  <c r="O757" i="13"/>
  <c r="Q757" i="13"/>
  <c r="V757" i="13"/>
  <c r="G761" i="13"/>
  <c r="M761" i="13" s="1"/>
  <c r="I761" i="13"/>
  <c r="K761" i="13"/>
  <c r="O761" i="13"/>
  <c r="Q761" i="13"/>
  <c r="V761" i="13"/>
  <c r="G765" i="13"/>
  <c r="I765" i="13"/>
  <c r="K765" i="13"/>
  <c r="M765" i="13"/>
  <c r="O765" i="13"/>
  <c r="Q765" i="13"/>
  <c r="V765" i="13"/>
  <c r="G767" i="13"/>
  <c r="M767" i="13" s="1"/>
  <c r="I767" i="13"/>
  <c r="K767" i="13"/>
  <c r="O767" i="13"/>
  <c r="Q767" i="13"/>
  <c r="V767" i="13"/>
  <c r="G769" i="13"/>
  <c r="I769" i="13"/>
  <c r="K769" i="13"/>
  <c r="M769" i="13"/>
  <c r="O769" i="13"/>
  <c r="Q769" i="13"/>
  <c r="V769" i="13"/>
  <c r="G771" i="13"/>
  <c r="M771" i="13" s="1"/>
  <c r="I771" i="13"/>
  <c r="K771" i="13"/>
  <c r="O771" i="13"/>
  <c r="Q771" i="13"/>
  <c r="V771" i="13"/>
  <c r="G773" i="13"/>
  <c r="I773" i="13"/>
  <c r="K773" i="13"/>
  <c r="M773" i="13"/>
  <c r="O773" i="13"/>
  <c r="Q773" i="13"/>
  <c r="V773" i="13"/>
  <c r="G775" i="13"/>
  <c r="M775" i="13" s="1"/>
  <c r="I775" i="13"/>
  <c r="K775" i="13"/>
  <c r="O775" i="13"/>
  <c r="Q775" i="13"/>
  <c r="V775" i="13"/>
  <c r="G778" i="13"/>
  <c r="G777" i="13" s="1"/>
  <c r="I778" i="13"/>
  <c r="K778" i="13"/>
  <c r="K777" i="13" s="1"/>
  <c r="O778" i="13"/>
  <c r="O777" i="13" s="1"/>
  <c r="Q778" i="13"/>
  <c r="V778" i="13"/>
  <c r="V777" i="13" s="1"/>
  <c r="G781" i="13"/>
  <c r="I781" i="13"/>
  <c r="I777" i="13" s="1"/>
  <c r="K781" i="13"/>
  <c r="M781" i="13"/>
  <c r="O781" i="13"/>
  <c r="Q781" i="13"/>
  <c r="Q777" i="13" s="1"/>
  <c r="V781" i="13"/>
  <c r="G783" i="13"/>
  <c r="M783" i="13" s="1"/>
  <c r="I783" i="13"/>
  <c r="K783" i="13"/>
  <c r="O783" i="13"/>
  <c r="Q783" i="13"/>
  <c r="V783" i="13"/>
  <c r="G785" i="13"/>
  <c r="I785" i="13"/>
  <c r="K785" i="13"/>
  <c r="M785" i="13"/>
  <c r="O785" i="13"/>
  <c r="Q785" i="13"/>
  <c r="V785" i="13"/>
  <c r="G787" i="13"/>
  <c r="M787" i="13" s="1"/>
  <c r="I787" i="13"/>
  <c r="K787" i="13"/>
  <c r="O787" i="13"/>
  <c r="Q787" i="13"/>
  <c r="V787" i="13"/>
  <c r="G798" i="13"/>
  <c r="M798" i="13" s="1"/>
  <c r="M797" i="13" s="1"/>
  <c r="I798" i="13"/>
  <c r="I797" i="13" s="1"/>
  <c r="K798" i="13"/>
  <c r="K797" i="13" s="1"/>
  <c r="O798" i="13"/>
  <c r="O797" i="13" s="1"/>
  <c r="Q798" i="13"/>
  <c r="Q797" i="13" s="1"/>
  <c r="V798" i="13"/>
  <c r="V797" i="13" s="1"/>
  <c r="G802" i="13"/>
  <c r="I802" i="13"/>
  <c r="K802" i="13"/>
  <c r="M802" i="13"/>
  <c r="O802" i="13"/>
  <c r="Q802" i="13"/>
  <c r="V802" i="13"/>
  <c r="G806" i="13"/>
  <c r="M806" i="13" s="1"/>
  <c r="I806" i="13"/>
  <c r="K806" i="13"/>
  <c r="O806" i="13"/>
  <c r="Q806" i="13"/>
  <c r="V806" i="13"/>
  <c r="G810" i="13"/>
  <c r="M810" i="13" s="1"/>
  <c r="M809" i="13" s="1"/>
  <c r="I810" i="13"/>
  <c r="I809" i="13" s="1"/>
  <c r="K810" i="13"/>
  <c r="K809" i="13" s="1"/>
  <c r="O810" i="13"/>
  <c r="O809" i="13" s="1"/>
  <c r="Q810" i="13"/>
  <c r="Q809" i="13" s="1"/>
  <c r="V810" i="13"/>
  <c r="V809" i="13" s="1"/>
  <c r="G818" i="13"/>
  <c r="I818" i="13"/>
  <c r="K818" i="13"/>
  <c r="M818" i="13"/>
  <c r="O818" i="13"/>
  <c r="Q818" i="13"/>
  <c r="V818" i="13"/>
  <c r="G823" i="13"/>
  <c r="I823" i="13"/>
  <c r="I822" i="13" s="1"/>
  <c r="K823" i="13"/>
  <c r="M823" i="13"/>
  <c r="O823" i="13"/>
  <c r="Q823" i="13"/>
  <c r="Q822" i="13" s="1"/>
  <c r="V823" i="13"/>
  <c r="G828" i="13"/>
  <c r="M828" i="13" s="1"/>
  <c r="I828" i="13"/>
  <c r="K828" i="13"/>
  <c r="K822" i="13" s="1"/>
  <c r="O828" i="13"/>
  <c r="Q828" i="13"/>
  <c r="V828" i="13"/>
  <c r="V822" i="13" s="1"/>
  <c r="G831" i="13"/>
  <c r="I831" i="13"/>
  <c r="K831" i="13"/>
  <c r="M831" i="13"/>
  <c r="O831" i="13"/>
  <c r="Q831" i="13"/>
  <c r="V831" i="13"/>
  <c r="G835" i="13"/>
  <c r="G822" i="13" s="1"/>
  <c r="I835" i="13"/>
  <c r="K835" i="13"/>
  <c r="O835" i="13"/>
  <c r="O822" i="13" s="1"/>
  <c r="Q835" i="13"/>
  <c r="V835" i="13"/>
  <c r="G839" i="13"/>
  <c r="I839" i="13"/>
  <c r="K839" i="13"/>
  <c r="M839" i="13"/>
  <c r="O839" i="13"/>
  <c r="Q839" i="13"/>
  <c r="V839" i="13"/>
  <c r="G843" i="13"/>
  <c r="K843" i="13"/>
  <c r="O843" i="13"/>
  <c r="V843" i="13"/>
  <c r="G844" i="13"/>
  <c r="I844" i="13"/>
  <c r="I843" i="13" s="1"/>
  <c r="K844" i="13"/>
  <c r="M844" i="13"/>
  <c r="M843" i="13" s="1"/>
  <c r="O844" i="13"/>
  <c r="Q844" i="13"/>
  <c r="Q843" i="13" s="1"/>
  <c r="V844" i="13"/>
  <c r="G851" i="13"/>
  <c r="K851" i="13"/>
  <c r="O851" i="13"/>
  <c r="V851" i="13"/>
  <c r="G852" i="13"/>
  <c r="I852" i="13"/>
  <c r="I851" i="13" s="1"/>
  <c r="K852" i="13"/>
  <c r="M852" i="13"/>
  <c r="M851" i="13" s="1"/>
  <c r="O852" i="13"/>
  <c r="Q852" i="13"/>
  <c r="Q851" i="13" s="1"/>
  <c r="V852" i="13"/>
  <c r="G863" i="13"/>
  <c r="K863" i="13"/>
  <c r="O863" i="13"/>
  <c r="V863" i="13"/>
  <c r="G864" i="13"/>
  <c r="I864" i="13"/>
  <c r="I863" i="13" s="1"/>
  <c r="K864" i="13"/>
  <c r="M864" i="13"/>
  <c r="M863" i="13" s="1"/>
  <c r="O864" i="13"/>
  <c r="Q864" i="13"/>
  <c r="Q863" i="13" s="1"/>
  <c r="V864" i="13"/>
  <c r="AE878" i="13"/>
  <c r="AF878" i="13"/>
  <c r="G45" i="12"/>
  <c r="BA36" i="12"/>
  <c r="BA33" i="12"/>
  <c r="BA29" i="12"/>
  <c r="BA22" i="12"/>
  <c r="BA11" i="12"/>
  <c r="G8" i="12"/>
  <c r="O8" i="12"/>
  <c r="G9" i="12"/>
  <c r="M9" i="12" s="1"/>
  <c r="M8" i="12" s="1"/>
  <c r="I9" i="12"/>
  <c r="I8" i="12" s="1"/>
  <c r="K9" i="12"/>
  <c r="K8" i="12" s="1"/>
  <c r="O9" i="12"/>
  <c r="Q9" i="12"/>
  <c r="Q8" i="12" s="1"/>
  <c r="V9" i="12"/>
  <c r="V8" i="12" s="1"/>
  <c r="G13" i="12"/>
  <c r="I13" i="12"/>
  <c r="K13" i="12"/>
  <c r="M13" i="12"/>
  <c r="O13" i="12"/>
  <c r="Q13" i="12"/>
  <c r="V13" i="12"/>
  <c r="G17" i="12"/>
  <c r="M17" i="12" s="1"/>
  <c r="I17" i="12"/>
  <c r="I16" i="12" s="1"/>
  <c r="K17" i="12"/>
  <c r="K16" i="12" s="1"/>
  <c r="O17" i="12"/>
  <c r="O16" i="12" s="1"/>
  <c r="Q17" i="12"/>
  <c r="Q16" i="12" s="1"/>
  <c r="V17" i="12"/>
  <c r="V16" i="12" s="1"/>
  <c r="G19" i="12"/>
  <c r="I19" i="12"/>
  <c r="K19" i="12"/>
  <c r="M19" i="12"/>
  <c r="O19" i="12"/>
  <c r="Q19" i="12"/>
  <c r="V19" i="12"/>
  <c r="G21" i="12"/>
  <c r="I21" i="12"/>
  <c r="K21" i="12"/>
  <c r="M21" i="12"/>
  <c r="O21" i="12"/>
  <c r="Q21" i="12"/>
  <c r="V21" i="12"/>
  <c r="G24" i="12"/>
  <c r="M24" i="12" s="1"/>
  <c r="I24" i="12"/>
  <c r="K24" i="12"/>
  <c r="O24" i="12"/>
  <c r="Q24" i="12"/>
  <c r="V24" i="12"/>
  <c r="G26" i="12"/>
  <c r="M26" i="12" s="1"/>
  <c r="I26" i="12"/>
  <c r="K26" i="12"/>
  <c r="O26" i="12"/>
  <c r="Q26" i="12"/>
  <c r="V26" i="12"/>
  <c r="G28" i="12"/>
  <c r="I28" i="12"/>
  <c r="K28" i="12"/>
  <c r="M28" i="12"/>
  <c r="O28" i="12"/>
  <c r="Q28" i="12"/>
  <c r="V28" i="12"/>
  <c r="G30" i="12"/>
  <c r="I30" i="12"/>
  <c r="K30" i="12"/>
  <c r="M30" i="12"/>
  <c r="O30" i="12"/>
  <c r="Q30" i="12"/>
  <c r="V30" i="12"/>
  <c r="G32" i="12"/>
  <c r="M32" i="12" s="1"/>
  <c r="I32" i="12"/>
  <c r="K32" i="12"/>
  <c r="O32" i="12"/>
  <c r="Q32" i="12"/>
  <c r="V32" i="12"/>
  <c r="G35" i="12"/>
  <c r="M35" i="12" s="1"/>
  <c r="I35" i="12"/>
  <c r="K35" i="12"/>
  <c r="O35" i="12"/>
  <c r="Q35" i="12"/>
  <c r="V35" i="12"/>
  <c r="G38" i="12"/>
  <c r="I38" i="12"/>
  <c r="K38" i="12"/>
  <c r="M38" i="12"/>
  <c r="O38" i="12"/>
  <c r="Q38" i="12"/>
  <c r="V38" i="12"/>
  <c r="G40" i="12"/>
  <c r="I40" i="12"/>
  <c r="K40" i="12"/>
  <c r="M40" i="12"/>
  <c r="O40" i="12"/>
  <c r="Q40" i="12"/>
  <c r="V40" i="12"/>
  <c r="G42" i="12"/>
  <c r="M42" i="12" s="1"/>
  <c r="I42" i="12"/>
  <c r="K42" i="12"/>
  <c r="O42" i="12"/>
  <c r="Q42" i="12"/>
  <c r="V42" i="12"/>
  <c r="AE45" i="12"/>
  <c r="AF45" i="12"/>
  <c r="I20" i="1"/>
  <c r="I19" i="1"/>
  <c r="I18" i="1"/>
  <c r="I17" i="1"/>
  <c r="I16" i="1"/>
  <c r="I217" i="1"/>
  <c r="J215" i="1" s="1"/>
  <c r="AZ183" i="1"/>
  <c r="AZ181" i="1"/>
  <c r="AZ179" i="1"/>
  <c r="AZ177" i="1"/>
  <c r="AZ175" i="1"/>
  <c r="AZ173" i="1"/>
  <c r="AZ171" i="1"/>
  <c r="AZ169" i="1"/>
  <c r="AZ168" i="1"/>
  <c r="AZ166" i="1"/>
  <c r="AZ164" i="1"/>
  <c r="AZ162" i="1"/>
  <c r="AZ161" i="1"/>
  <c r="AZ160" i="1"/>
  <c r="AZ159" i="1"/>
  <c r="AZ157" i="1"/>
  <c r="AZ155" i="1"/>
  <c r="AZ153" i="1"/>
  <c r="AZ151" i="1"/>
  <c r="AZ149" i="1"/>
  <c r="AZ147" i="1"/>
  <c r="AZ145" i="1"/>
  <c r="AZ143" i="1"/>
  <c r="AZ141" i="1"/>
  <c r="AZ139" i="1"/>
  <c r="AZ137" i="1"/>
  <c r="AZ135" i="1"/>
  <c r="AZ133" i="1"/>
  <c r="AZ131" i="1"/>
  <c r="AZ129" i="1"/>
  <c r="AZ127" i="1"/>
  <c r="AZ125" i="1"/>
  <c r="AZ123" i="1"/>
  <c r="AZ121" i="1"/>
  <c r="AZ119" i="1"/>
  <c r="AZ117" i="1"/>
  <c r="AZ115" i="1"/>
  <c r="AZ113" i="1"/>
  <c r="AZ111" i="1"/>
  <c r="AZ109" i="1"/>
  <c r="AZ107" i="1"/>
  <c r="AZ105" i="1"/>
  <c r="AZ103" i="1"/>
  <c r="AZ101" i="1"/>
  <c r="AZ99" i="1"/>
  <c r="AZ97" i="1"/>
  <c r="AZ95" i="1"/>
  <c r="AZ93" i="1"/>
  <c r="AZ91" i="1"/>
  <c r="AZ89" i="1"/>
  <c r="AZ87" i="1"/>
  <c r="AZ85" i="1"/>
  <c r="AZ84" i="1"/>
  <c r="AZ82" i="1"/>
  <c r="AZ80" i="1"/>
  <c r="AZ78" i="1"/>
  <c r="AZ76" i="1"/>
  <c r="AZ74" i="1"/>
  <c r="AZ72" i="1"/>
  <c r="AZ70" i="1"/>
  <c r="AZ68" i="1"/>
  <c r="AZ66" i="1"/>
  <c r="AZ64" i="1"/>
  <c r="AZ62" i="1"/>
  <c r="AZ60" i="1"/>
  <c r="AZ58" i="1"/>
  <c r="AZ56" i="1"/>
  <c r="AZ54" i="1"/>
  <c r="AZ52" i="1"/>
  <c r="AZ50" i="1"/>
  <c r="F47" i="1"/>
  <c r="G23" i="1" s="1"/>
  <c r="G47" i="1"/>
  <c r="G25" i="1" s="1"/>
  <c r="A25" i="1" s="1"/>
  <c r="A26" i="1" s="1"/>
  <c r="G26" i="1" s="1"/>
  <c r="H46" i="1"/>
  <c r="I46" i="1" s="1"/>
  <c r="H45" i="1"/>
  <c r="I45" i="1" s="1"/>
  <c r="H44" i="1"/>
  <c r="I44" i="1" s="1"/>
  <c r="H43" i="1"/>
  <c r="I43" i="1" s="1"/>
  <c r="H42" i="1"/>
  <c r="H41" i="1"/>
  <c r="I41" i="1" s="1"/>
  <c r="H40" i="1"/>
  <c r="I40" i="1" s="1"/>
  <c r="H39" i="1"/>
  <c r="I39" i="1" s="1"/>
  <c r="I47" i="1" s="1"/>
  <c r="J195" i="1" l="1"/>
  <c r="J201" i="1"/>
  <c r="J199" i="1"/>
  <c r="J197" i="1"/>
  <c r="A23" i="1"/>
  <c r="A24" i="1" s="1"/>
  <c r="G24" i="1" s="1"/>
  <c r="A27" i="1" s="1"/>
  <c r="A29" i="1" s="1"/>
  <c r="G29" i="1" s="1"/>
  <c r="G27" i="1" s="1"/>
  <c r="G28" i="1"/>
  <c r="M222" i="14"/>
  <c r="M124" i="14"/>
  <c r="M209" i="14"/>
  <c r="M156" i="14"/>
  <c r="M8" i="14"/>
  <c r="G222" i="14"/>
  <c r="G124" i="14"/>
  <c r="G209" i="14"/>
  <c r="G140" i="14"/>
  <c r="G8" i="14"/>
  <c r="M179" i="14"/>
  <c r="M166" i="14" s="1"/>
  <c r="M163" i="14"/>
  <c r="M112" i="14"/>
  <c r="M105" i="14" s="1"/>
  <c r="M88" i="14"/>
  <c r="M85" i="14" s="1"/>
  <c r="M822" i="13"/>
  <c r="M554" i="13"/>
  <c r="M496" i="13"/>
  <c r="M835" i="13"/>
  <c r="G809" i="13"/>
  <c r="G797" i="13"/>
  <c r="M778" i="13"/>
  <c r="M777" i="13" s="1"/>
  <c r="M573" i="13"/>
  <c r="M568" i="13" s="1"/>
  <c r="M562" i="13"/>
  <c r="M490" i="13"/>
  <c r="M489" i="13" s="1"/>
  <c r="M476" i="13"/>
  <c r="M457" i="13" s="1"/>
  <c r="M50" i="13"/>
  <c r="M8" i="13" s="1"/>
  <c r="M16" i="12"/>
  <c r="G16" i="12"/>
  <c r="J203" i="1"/>
  <c r="J207" i="1"/>
  <c r="J211" i="1"/>
  <c r="J198" i="1"/>
  <c r="J200" i="1"/>
  <c r="J202" i="1"/>
  <c r="J204" i="1"/>
  <c r="J206" i="1"/>
  <c r="J208" i="1"/>
  <c r="J210" i="1"/>
  <c r="J212" i="1"/>
  <c r="J214" i="1"/>
  <c r="J216" i="1"/>
  <c r="J205" i="1"/>
  <c r="J209" i="1"/>
  <c r="J213" i="1"/>
  <c r="J196" i="1"/>
  <c r="J39" i="1"/>
  <c r="J47" i="1" s="1"/>
  <c r="J46" i="1"/>
  <c r="J40" i="1"/>
  <c r="J43" i="1"/>
  <c r="J41" i="1"/>
  <c r="J44" i="1"/>
  <c r="J45" i="1"/>
  <c r="H47" i="1"/>
  <c r="I21" i="1"/>
  <c r="J28" i="1"/>
  <c r="J26" i="1"/>
  <c r="G38" i="1"/>
  <c r="F38" i="1"/>
  <c r="J23" i="1"/>
  <c r="J24" i="1"/>
  <c r="J25" i="1"/>
  <c r="J27" i="1"/>
  <c r="E24" i="1"/>
  <c r="E26" i="1"/>
  <c r="J217"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<sst xmlns="http://schemas.openxmlformats.org/spreadsheetml/2006/main" count="4151" uniqueCount="1395">
  <si>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</si>
  <si>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</si>
  <si>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</si>
  <si>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</si>
  <si>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</si>
  <si>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</si>
  <si>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</si>
  <si>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</si>
  <si>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</si>
  <si>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</si>
  <si>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</si>
  <si>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</si>
  <si>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</si>
  <si>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</si>
  <si>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</si>
  <si>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</si>
  <si>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</si>
  <si>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</si>
  <si>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</si>
  <si>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</si>
  <si>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</si>
  <si>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</si>
  <si>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</si>
  <si>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</si>
  <si>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</si>
  <si>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</si>
  <si>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</si>
  <si>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</si>
  <si>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</si>
  <si>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</si>
  <si>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</si>
  <si>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</si>
  <si>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</si>
  <si>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</si>
  <si>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</si>
  <si>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</si>
  <si>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</si>
  <si>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</si>
  <si>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</si>
  <si>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</si>
  <si>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</si>
  <si>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</si>
  <si>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</si>
  <si>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Humpolík</t>
  </si>
  <si>
    <t>5359</t>
  </si>
  <si>
    <t>Břeclav - shybka pod náhonem</t>
  </si>
  <si>
    <t>Vodovody a kanalizace Břeclav, a.s.</t>
  </si>
  <si>
    <t>Čechova 1300/23</t>
  </si>
  <si>
    <t>Břeclav-Břeclav</t>
  </si>
  <si>
    <t>69002</t>
  </si>
  <si>
    <t>49455168</t>
  </si>
  <si>
    <t>CZ49455168</t>
  </si>
  <si>
    <t>AQUA PROCON s.r.o.</t>
  </si>
  <si>
    <t>Palackého třída 768/12</t>
  </si>
  <si>
    <t>Brno-Královo Pole</t>
  </si>
  <si>
    <t>61200</t>
  </si>
  <si>
    <t>46964371</t>
  </si>
  <si>
    <t>CZ46964371</t>
  </si>
  <si>
    <t>4.3.2022</t>
  </si>
  <si>
    <t>Stavba</t>
  </si>
  <si>
    <t>Ostatní a vedlejší náklady</t>
  </si>
  <si>
    <t>1</t>
  </si>
  <si>
    <t>Vedlejší a ostatní náklady</t>
  </si>
  <si>
    <t>Inženýrský objekt</t>
  </si>
  <si>
    <t>SO 01</t>
  </si>
  <si>
    <t>Kanalizace</t>
  </si>
  <si>
    <t>SO 02</t>
  </si>
  <si>
    <t>Opravy komunikace</t>
  </si>
  <si>
    <t>Celkem za stavbu</t>
  </si>
  <si>
    <t>CZK</t>
  </si>
  <si>
    <t>#POPS</t>
  </si>
  <si>
    <t>Popis stavby: 5359 - Břeclav - shybka pod náhonem</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</si>
  <si>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</si>
  <si>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</si>
  <si>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</si>
  <si>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</si>
  <si>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</si>
  <si>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</si>
  <si>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</si>
  <si>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</si>
  <si>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</si>
  <si>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</si>
  <si>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</si>
  <si>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</si>
  <si>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</si>
  <si>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</si>
  <si>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</si>
  <si>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</si>
  <si>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</si>
  <si>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</si>
  <si>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</si>
  <si>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</si>
  <si>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</si>
  <si>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</si>
  <si>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</si>
  <si>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</si>
  <si>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</si>
  <si>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</si>
  <si>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</si>
  <si>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</si>
  <si>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</si>
  <si>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</si>
  <si>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</si>
  <si>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</si>
  <si>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</si>
  <si>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</si>
  <si>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</si>
  <si>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</si>
  <si>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</si>
  <si>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</si>
  <si>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</si>
  <si>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</si>
  <si>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</si>
  <si>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</si>
  <si>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</si>
  <si>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</si>
  <si>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</si>
  <si>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</si>
  <si>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</si>
  <si>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</si>
  <si>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</si>
  <si>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</si>
  <si>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</si>
  <si>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</si>
  <si>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 xml:space="preserve">	Hloubkové odvodnění, čerpání</t>
  </si>
  <si>
    <t>V cenách položek hloubkového odvodnění a čerpání vody budou započteny mimo jiné i následující náklady:</t>
  </si>
  <si>
    <t>•	náklady na odvedení čerpaných vod do recipientu, do dostatečné vzdálenosti od odvodňovaného úseku, včetně zajištění příslušných povolení, poplatků za vypouštění nebo čištění</t>
  </si>
  <si>
    <t>•	náklady na zřízení a obsluhu systému čerpadel, hydrogeologické sledování stavby, údržbu systému, včetně čištění hydrovrtů a zajištění dostatečného příkonu pro provoz čerpadel</t>
  </si>
  <si>
    <t>•	náklady na průzkum ohrožených nemovitostí a dalších konstrukcí, vodohospodářských děl a dalších chráněných zájmů, včetně nápravných opatření a škod způsobených činností odvodňovacího systému</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</si>
  <si>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</si>
  <si>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</si>
  <si>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</si>
  <si>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</si>
  <si>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</si>
  <si>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</si>
  <si>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</si>
  <si>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</si>
  <si>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</si>
  <si>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</si>
  <si>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</si>
  <si>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#POPO</t>
  </si>
  <si>
    <t>Popis objektu: SO 01 - Kanalizace</t>
  </si>
  <si>
    <t>#POPR</t>
  </si>
  <si>
    <t>Popis rozpočtu: 1 - Kanalizace</t>
  </si>
  <si>
    <t>Popis objektu: SO 02 - Opravy komunikace</t>
  </si>
  <si>
    <t>Popis rozpočtu: 1 - Opravy komunikace</t>
  </si>
  <si>
    <t>Popis objektu: VON - Vedlejší a ostatní náklady</t>
  </si>
  <si>
    <t>Popis rozpočtu: 1 - Vedlejší a ostatní náklady</t>
  </si>
  <si>
    <t>Rekapitulace dílů</t>
  </si>
  <si>
    <t>Typ dílu</t>
  </si>
  <si>
    <t>Zemní práce</t>
  </si>
  <si>
    <t>11</t>
  </si>
  <si>
    <t>Přípravné a přidružené práce</t>
  </si>
  <si>
    <t>111</t>
  </si>
  <si>
    <t>Přípravné a přidružené práce - dlažby</t>
  </si>
  <si>
    <t>113</t>
  </si>
  <si>
    <t>Přípravné a přidružené práce  - živice</t>
  </si>
  <si>
    <t>115</t>
  </si>
  <si>
    <t>Přípravné a přidružené práce - obrubníky</t>
  </si>
  <si>
    <t>2</t>
  </si>
  <si>
    <t>Základy a zvláštní zakládání</t>
  </si>
  <si>
    <t>26</t>
  </si>
  <si>
    <t>Vrty</t>
  </si>
  <si>
    <t>38</t>
  </si>
  <si>
    <t>Kompletní konstrukce</t>
  </si>
  <si>
    <t>45</t>
  </si>
  <si>
    <t>Podkladní a vedlejší konstrukce</t>
  </si>
  <si>
    <t>46</t>
  </si>
  <si>
    <t>Zpevněné plochy</t>
  </si>
  <si>
    <t>5</t>
  </si>
  <si>
    <t>Komunikace</t>
  </si>
  <si>
    <t>63</t>
  </si>
  <si>
    <t>Podlahy a podlahové konstrukce</t>
  </si>
  <si>
    <t>8</t>
  </si>
  <si>
    <t>Trubní vedení</t>
  </si>
  <si>
    <t>9</t>
  </si>
  <si>
    <t>Ostatní konstrukce, bourání</t>
  </si>
  <si>
    <t>91</t>
  </si>
  <si>
    <t>Doplňující práce na komunikaci</t>
  </si>
  <si>
    <t>93</t>
  </si>
  <si>
    <t>Dokončovací práce inženýrských staveb</t>
  </si>
  <si>
    <t>96</t>
  </si>
  <si>
    <t>Bourání konstrukcí</t>
  </si>
  <si>
    <t>99</t>
  </si>
  <si>
    <t>Staveništní přesun hmot</t>
  </si>
  <si>
    <t>783</t>
  </si>
  <si>
    <t>Nátěry</t>
  </si>
  <si>
    <t>M46</t>
  </si>
  <si>
    <t>Zemní práce při montážích</t>
  </si>
  <si>
    <t>VN</t>
  </si>
  <si>
    <t>ON</t>
  </si>
  <si>
    <t>Soupis vedlejších a ostatních nákladů</t>
  </si>
  <si>
    <t>#TypZaznamu#</t>
  </si>
  <si>
    <t>STA</t>
  </si>
  <si>
    <t>VON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</si>
  <si>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</si>
  <si>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</si>
  <si>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</si>
  <si>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</si>
  <si>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</si>
  <si>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</si>
  <si>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</si>
  <si>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</si>
  <si>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</si>
  <si>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</si>
  <si>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</si>
  <si>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</si>
  <si>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</si>
  <si>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</si>
  <si>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</si>
  <si>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</si>
  <si>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</si>
  <si>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</si>
  <si>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</si>
  <si>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</si>
  <si>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</si>
  <si>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</si>
  <si>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</si>
  <si>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</si>
  <si>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</si>
  <si>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</si>
  <si>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</si>
  <si>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</si>
  <si>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</si>
  <si>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</si>
  <si>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</si>
  <si>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</si>
  <si>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POL99_8</t>
  </si>
  <si>
    <t>POP</t>
  </si>
  <si>
    <t>Vyhotovení protokolu o vytyčení stavby se seznamem souřadnic vytyčených bodů a jejich polohopisnými (S-JTSK) a výškopisnými (Bpv) hodnotami.</t>
  </si>
  <si>
    <t>viz příloha B Souhrnná technická zpráva : 1</t>
  </si>
  <si>
    <t>VV</t>
  </si>
  <si>
    <t>005121 R</t>
  </si>
  <si>
    <t>Zařízení staveniště</t>
  </si>
  <si>
    <t>Veškeré náklady spojené s vybudováním, provozem a odstraněním zařízení staveniště.</t>
  </si>
  <si>
    <t>004111012T</t>
  </si>
  <si>
    <t>Hydrogeologický průzkum pro hloubkové odvodňování stavby</t>
  </si>
  <si>
    <t>Vlastní</t>
  </si>
  <si>
    <t>004111904T</t>
  </si>
  <si>
    <t>Pasportizace objektů</t>
  </si>
  <si>
    <t>005111021R</t>
  </si>
  <si>
    <t>Vytyčení inženýrských sítí</t>
  </si>
  <si>
    <t>Zaměření a vytýčení stávajících inženýrských sítí v místě stavby z hlediska jejich ochrany při provádění stavby.</t>
  </si>
  <si>
    <t>005111601T</t>
  </si>
  <si>
    <t>Geometrické plány</t>
  </si>
  <si>
    <t>005211902T</t>
  </si>
  <si>
    <t>Náhradní transport odpadních vod a provizorní propoje a čerpání při rekonstrukcích</t>
  </si>
  <si>
    <t>00523  R</t>
  </si>
  <si>
    <t>Zkoušky a revize</t>
  </si>
  <si>
    <t>Náklady zhotovitele, související s prováděním zkoušek a revizí předepsaných technickými normami nebo objednatelem a které jsou pro provedení díla nezbytné.</t>
  </si>
  <si>
    <t>005231902T</t>
  </si>
  <si>
    <t>Havarijní plán</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</si>
  <si>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</si>
  <si>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</si>
  <si>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</si>
  <si>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</si>
  <si>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</si>
  <si>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</si>
  <si>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005241906T</t>
  </si>
  <si>
    <t>Aktualizace vyjádření správců inženýrských sítí</t>
  </si>
  <si>
    <t>004111901T</t>
  </si>
  <si>
    <t>Upřesněná dokumentace pro provedení stavby</t>
  </si>
  <si>
    <t>052419R01</t>
  </si>
  <si>
    <t>Ostatní (hydrogeolog zhotovitele)</t>
  </si>
  <si>
    <t>SUM</t>
  </si>
  <si>
    <t>Geodetické zaměření rohů stavby, stabilizace bodů a sestavení laviček.</t>
  </si>
  <si>
    <t>END</t>
  </si>
  <si>
    <t>Položkový soupis prací a dodávek</t>
  </si>
  <si>
    <t>ING</t>
  </si>
  <si>
    <t>115001106R10</t>
  </si>
  <si>
    <t>Převedení vody potrubím o průměru do DN 1000 mm</t>
  </si>
  <si>
    <t>m</t>
  </si>
  <si>
    <t>800-1</t>
  </si>
  <si>
    <t>Práce</t>
  </si>
  <si>
    <t>POL1_</t>
  </si>
  <si>
    <t>získané při čerpání, potrubím nebo žlaby. Montáž, demontáž a opotřebení potrubí nebo žlabu a jeho utěsnění po dobu provozu. Včetně nutné podpěrné konstrukce.</t>
  </si>
  <si>
    <t>SPI</t>
  </si>
  <si>
    <t>viz příloha D.1.4.2 : 2*22,0</t>
  </si>
  <si>
    <t>115101201R00</t>
  </si>
  <si>
    <t>Čerpání vody na dopravní výšku do 10 m_x000D_
 s uvažovaným průměrným přítokem do 500 l/min</t>
  </si>
  <si>
    <t>h</t>
  </si>
  <si>
    <t>na vzdálenost od hladiny vody v jímce po výšku roviny proložené osou nejvyššího bodu výtlačného potrubí. Včetně odpadní potrubí v délce do 20 m.</t>
  </si>
  <si>
    <t>Začátek provozního součtu</t>
  </si>
  <si>
    <t xml:space="preserve">  odvodnění povrchové : </t>
  </si>
  <si>
    <t xml:space="preserve">  stoka "shybka pod náhonem" - ŽB DN600/900 CV : 172,8</t>
  </si>
  <si>
    <t xml:space="preserve">  Propoj stoky „k bytovému domu 3054/2“ - KT DN300 : 42,8</t>
  </si>
  <si>
    <t xml:space="preserve">  Propoj stoky „k bytovému domu 3373/6“ - KT DN300 : 3,75</t>
  </si>
  <si>
    <t xml:space="preserve">  Mezisoučet</t>
  </si>
  <si>
    <t xml:space="preserve">  předpoklad (20m/týden) : 220,0/20</t>
  </si>
  <si>
    <t>Konec provozního součtu</t>
  </si>
  <si>
    <t>čerpání cca 6h/den : 11*7*6</t>
  </si>
  <si>
    <t/>
  </si>
  <si>
    <t xml:space="preserve">  hloubkové odvodnění hydrovrty : </t>
  </si>
  <si>
    <t xml:space="preserve">  začne se čerpat o 2 týdny před zahájením stavby : </t>
  </si>
  <si>
    <t xml:space="preserve">odvodnění hydrovrty : </t>
  </si>
  <si>
    <t>čerpání cca 12h/den : (11+2)*7*12*4</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</si>
  <si>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</si>
  <si>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</si>
  <si>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</si>
  <si>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</si>
  <si>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čerpání cca 6h/den : 11*7</t>
  </si>
  <si>
    <t>čerpání cca 12h/den : (11+2)*7*4</t>
  </si>
  <si>
    <t>119001401R00</t>
  </si>
  <si>
    <t>Dočasné zajištění podzemního potrubí nebo vedení ocelového potrubí_x000D_
 DN  do 200 mm</t>
  </si>
  <si>
    <t>POL1_1</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</si>
  <si>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</si>
  <si>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vodovod LT DN : 2,0*2</t>
  </si>
  <si>
    <t>vodovod LT DN : 1,2</t>
  </si>
  <si>
    <t>teplovod DN 100/200 : 2,0</t>
  </si>
  <si>
    <t>teplovod DN 100/200 : 1,2</t>
  </si>
  <si>
    <t>119001411R00</t>
  </si>
  <si>
    <t>Dočasné zajištění podzemního potrubí nebo vedení betonového potrubí_x000D_
 DN  do 200 mm</t>
  </si>
  <si>
    <t>plynovod NTL PE : 2,0*2</t>
  </si>
  <si>
    <t>plynovod NTL PE : 1,2</t>
  </si>
  <si>
    <t>plynovodní přípojka STL : 1,2</t>
  </si>
  <si>
    <t>119001421R00</t>
  </si>
  <si>
    <t>Dočasné zajištění podzemního potrubí nebo vedení kabelů do 3 kabelů</t>
  </si>
  <si>
    <t xml:space="preserve">stoka "shybka pod náhonem" - ŽB DN600/900 CV : </t>
  </si>
  <si>
    <t>kabel sdělovací CETIN : 2,0</t>
  </si>
  <si>
    <t>kabel sdělovací nej.cz : 2,0</t>
  </si>
  <si>
    <t>kabel NN 3x : 2,0</t>
  </si>
  <si>
    <t>kabel NN 2x : 2,0</t>
  </si>
  <si>
    <t>kabel VN podzemní : 2,0*2</t>
  </si>
  <si>
    <t>kabel NN podzemní : 2,0</t>
  </si>
  <si>
    <t xml:space="preserve">Propoj stoky „k bytovému domu 3054/2“ - KT DN300 : </t>
  </si>
  <si>
    <t>kabel NN 4x : 1,2*3</t>
  </si>
  <si>
    <t>kabel sdělovací nej.cz : 1,2*2</t>
  </si>
  <si>
    <t>kabel NN podzemní : 1,2*3</t>
  </si>
  <si>
    <t>kabel NN 2x : 1,2*2</t>
  </si>
  <si>
    <t>121101101R00</t>
  </si>
  <si>
    <t>Sejmutí ornice s přemístěním na vzdálenost do 50 m</t>
  </si>
  <si>
    <t>m3</t>
  </si>
  <si>
    <t>nebo lesní půdy, s vodorovným přemístěním na hromady v místě upotřebení nebo na dočasné či trvalé skládky se složením</t>
  </si>
  <si>
    <t>viz TZ - Plocha výkopů – nezpevněný terén : 281,0*0,1</t>
  </si>
  <si>
    <t>122201401R00</t>
  </si>
  <si>
    <t>Vykopávky v zemnících na suchu v hornině 3_x000D_
 do 100 m3</t>
  </si>
  <si>
    <t>s přehozením výkopku na vzdálenost do 3 m nebo s naložením na dopravní prostředek,</t>
  </si>
  <si>
    <t xml:space="preserve">viz příloha D.1.4.2.. a TZ : </t>
  </si>
  <si>
    <t>odstranění zemních hrázek : 12,0*3,2*1,8*2</t>
  </si>
  <si>
    <t>124203101R00</t>
  </si>
  <si>
    <t xml:space="preserve">Vykopávky pro koryta vodotečí v hornině 3, do 1 000 m3 </t>
  </si>
  <si>
    <t>se svislým přemístění výkopku do 4 m a s přehozením výkopku na vzdálenost do 3 m nebo s naložením na dopravní prostředek,</t>
  </si>
  <si>
    <t xml:space="preserve">viz TZ, D.1.4.1 : </t>
  </si>
  <si>
    <t>Kamenná rovnanina : 130,0</t>
  </si>
  <si>
    <t>Těžký kamenný zához : 55,0</t>
  </si>
  <si>
    <t>124203109R00</t>
  </si>
  <si>
    <t>Vykopávky pro koryta vodotečí příplatek k cenám _x000D_
 za lepivost, v hornině 3</t>
  </si>
  <si>
    <t>Odkaz na mn. položky pořadí 9 : 185,00000*0,5</t>
  </si>
  <si>
    <t>130001101R00</t>
  </si>
  <si>
    <t>Příplatek k cenám za ztížené vykopávky v horninách jakékoliv třídy</t>
  </si>
  <si>
    <t>Příplatek k cenám hloubených vykopávek za ztížení vykopávky v blízkosti podzemního vedení nebo výbušnin pro jakoukoliv třídu horniny.</t>
  </si>
  <si>
    <t>vodovod LT DN : 2,15*2*3,07</t>
  </si>
  <si>
    <t>plynovod NTL PE : 0,8*2*3,06</t>
  </si>
  <si>
    <t>kabel sdělovací CETIN : 1,85*2*3,03</t>
  </si>
  <si>
    <t>kabel sdělovací nej.cz : 2*2*3,02</t>
  </si>
  <si>
    <t>kabel NN 3x : 2*2*3,04</t>
  </si>
  <si>
    <t>kabel NN 2x : 0,75*2*3,04</t>
  </si>
  <si>
    <t>kanalizace stáv BET : 3*2*3,47</t>
  </si>
  <si>
    <t>kanalizace stáv BET : 3*2*3,54</t>
  </si>
  <si>
    <t>teplovod DN 100/200 : 2,2*2*3,44</t>
  </si>
  <si>
    <t>kabel VN podzemní : 1,05*2*3,42</t>
  </si>
  <si>
    <t>kabel NN podzemní : 1,35*2*3,4</t>
  </si>
  <si>
    <t>plynovod STL PE : 1,31*2*3,38</t>
  </si>
  <si>
    <t>vodovod LT DN : 0,83*2*3,37</t>
  </si>
  <si>
    <t>kabel VN podzemní : 2*2*2,08</t>
  </si>
  <si>
    <t>kanalizace stáv BET : 3*1,2*2,98</t>
  </si>
  <si>
    <t>kabel NN 4x : 2*1,2*2,87</t>
  </si>
  <si>
    <t>kabel sdělovací nej.cz : 0,65*1,2*2,85</t>
  </si>
  <si>
    <t>kabel NN 4x : 0,15*1,2*2,85</t>
  </si>
  <si>
    <t>kabel NN podzemní : 0,85*1,2*2,82</t>
  </si>
  <si>
    <t>kabel NN podzemní : 0,5*1,2*2,81</t>
  </si>
  <si>
    <t>plynovodní přípojka STL : 1,65*1,2*2,75</t>
  </si>
  <si>
    <t>teplovod DN 100/200 : 2,2*1,2*2,21</t>
  </si>
  <si>
    <t>vodovod LT DN : 1,93*1,2*2,41</t>
  </si>
  <si>
    <t>kabel sdělovací nej.cz : 0,25*1,2*2,4</t>
  </si>
  <si>
    <t>plynovod STL PE : 2,06*1,2*2,34</t>
  </si>
  <si>
    <t>kabel NN podzemní : 2*1,2*2,28</t>
  </si>
  <si>
    <t>kabel NN 2x : 0,85*1,2*2,25</t>
  </si>
  <si>
    <t>kabel NN 4x : 0,1*1,2*2,25</t>
  </si>
  <si>
    <t>kabel NN 2x : 2*1,2*2,21</t>
  </si>
  <si>
    <t>130901121R00</t>
  </si>
  <si>
    <t>Bourání konstrukcí v hloubených vykopávkách z betonu, prostého, pneumatickým kladivem</t>
  </si>
  <si>
    <t>s přemístěním suti na hromady na vzdálenost do 20 m nebo s uložením na dopravní prostředek,</t>
  </si>
  <si>
    <t xml:space="preserve">bourání stáv.kanalizace : </t>
  </si>
  <si>
    <t>BET DN500 : 3,1416*(0,325*0,325-0,25*0,25)*148,7</t>
  </si>
  <si>
    <t>podkladní beton : 148,7*1,5*0,1</t>
  </si>
  <si>
    <t>stáv.Š : 3,1416*(0,62*0,62-0,5*0,5)*(1,82+3,45+0,8+0,3+1,71+1,7+2,69+2,05+1,61)</t>
  </si>
  <si>
    <t>stáv.Š dno : 3,1416*0,62*0,62*0,3*6</t>
  </si>
  <si>
    <t>Mezisoučet</t>
  </si>
  <si>
    <t xml:space="preserve">zalití rušené stáv.kan. : </t>
  </si>
  <si>
    <t xml:space="preserve">stáv.Š - odbourání 1m (stáv.Š-14233A) : </t>
  </si>
  <si>
    <t>3,1416*(0,526*0,526-0,406*0,406)*0,6*1</t>
  </si>
  <si>
    <t>3,1416*(0,62*0,62-0,5*0,5)*0,2*1</t>
  </si>
  <si>
    <t>KT DN150 : 3,1416*(0,093*0,093-0,075*0,075)*12,3</t>
  </si>
  <si>
    <t>130901123RT3</t>
  </si>
  <si>
    <t>Bourání konstrukcí v hloubených vykopávkách z betonu, železového nebo z předpjatého, těžkou technikou</t>
  </si>
  <si>
    <t xml:space="preserve">Likvidované objekty viz příloha D.1.1. : </t>
  </si>
  <si>
    <t xml:space="preserve">stáv.Š - monolitické dno : </t>
  </si>
  <si>
    <t>Š-9516 - dno, strop : 1,8*1,8*0,3*2</t>
  </si>
  <si>
    <t>Š-9516 - stěny : (1,8*2+1,2*2)*0,3*1,3</t>
  </si>
  <si>
    <t>Š-14233 - dno, strop : 2,1*1,8*0,3*2</t>
  </si>
  <si>
    <t>Š-14233 - stěny : (2,1*2+1,2*2)*0,3*1,9</t>
  </si>
  <si>
    <t>Š-9519 - dno, strop : 2,1*1,8*0,3*2</t>
  </si>
  <si>
    <t>Š-9519 - stěny : (2,1*2+1,2*2)*0,3*1,5</t>
  </si>
  <si>
    <t>131201202R00</t>
  </si>
  <si>
    <t>Hloubení zapažených jam a zářezů do 1000 m3, v hornině 3,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</si>
  <si>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</si>
  <si>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hor.tř. III - 80% : </t>
  </si>
  <si>
    <t>staničení: 126,3 [m] : 38*3*2,75*0,8</t>
  </si>
  <si>
    <t>131201209R00</t>
  </si>
  <si>
    <t xml:space="preserve">Hloubení zapažených jam a zářezů příplatek za lepivost, v hornině 3,  </t>
  </si>
  <si>
    <t>Odkaz na mn. položky pořadí 14 : 250,80000*0,5</t>
  </si>
  <si>
    <t>131301202R00</t>
  </si>
  <si>
    <t>Hloubení zapažených jam a zářezů do 1000 m3, v hornině 4, strojně, s ručním dočištěním</t>
  </si>
  <si>
    <t xml:space="preserve">hor.tř. IV - 20% : </t>
  </si>
  <si>
    <t>staničení: 126,3 [m] : 38*3*2,75*0,2</t>
  </si>
  <si>
    <t>132201213R00</t>
  </si>
  <si>
    <t xml:space="preserve">Hloubení rýh šířky přes 60 do 200 cm do 10000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</si>
  <si>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</si>
  <si>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  stoka "shybka pod náhonem" - ŽB DN600/900 CV : </t>
  </si>
  <si>
    <t xml:space="preserve">  staničení: 0 [m] : 30*2*(3,36+3,35)/2</t>
  </si>
  <si>
    <t xml:space="preserve">  staničení: 30 [m] : 30*2*(3,35+3,6)/2</t>
  </si>
  <si>
    <t xml:space="preserve">  staničení: 60 [m] : 7,5*2*(3,6+3,55)/2</t>
  </si>
  <si>
    <t xml:space="preserve">  staničení: 67,5 [m] : 30*2*(3,55+3,46)/2</t>
  </si>
  <si>
    <t xml:space="preserve">  staničení: 97,5 [m] : 28,8*2*(3,46+3,01)/2</t>
  </si>
  <si>
    <t xml:space="preserve">  staničení: 164,3 [m] : 46,5*2*(2,09+1,99)/2</t>
  </si>
  <si>
    <t xml:space="preserve">  staničení: 210,8 [m] : </t>
  </si>
  <si>
    <t xml:space="preserve">  SACHTA Š1 : 3,5*3,5*3,52-3,5/2*2*3,36</t>
  </si>
  <si>
    <t xml:space="preserve">  SACHTA Š2 : 2,7*2,7*3,31-2,7/2*2*3,35-2,7/2*2*3,35</t>
  </si>
  <si>
    <t xml:space="preserve">  SACHTA Š3 : 2,7*2,7*3,56-2,7/2*2*3,6-2,7/2*2*3,6</t>
  </si>
  <si>
    <t xml:space="preserve">  SACHTA Š4 : 2,7*2,7*3,51-2,7/2*2*3,55-2,7/2*2*3,55</t>
  </si>
  <si>
    <t xml:space="preserve">  SACHTA Š5 : 2,7*2,7*3,42-2,7/2*2*3,46-2,7/2*2*3,46</t>
  </si>
  <si>
    <t xml:space="preserve">  SACHTA SK : 4,5*4,5*3,17-4,5/2*2*3,01-4,5/2*3*2,92</t>
  </si>
  <si>
    <t xml:space="preserve">  SACHTA RK : 3,7*3,7*2,25-3,7/2*3*2-3,7/2*2*2,09</t>
  </si>
  <si>
    <t xml:space="preserve">  SACHTA Š6 : 3*3*2,15-3/2*2*1,99</t>
  </si>
  <si>
    <t xml:space="preserve">  </t>
  </si>
  <si>
    <t xml:space="preserve">  Propoj stoky „k bytovému domu 3054/2“ - KT DN300 : </t>
  </si>
  <si>
    <t xml:space="preserve">  staničení: 0 [m] : 10*1,2*(3,26+2,96)/2</t>
  </si>
  <si>
    <t xml:space="preserve">  staničení: 10 [m] : 12,8*1,2*(2,96+2,49)/2</t>
  </si>
  <si>
    <t xml:space="preserve">  staničení: 22,8 [m] : 20*1,2*(2,49+2,2)/2</t>
  </si>
  <si>
    <t xml:space="preserve">  staničení: 42,8 [m] : </t>
  </si>
  <si>
    <t xml:space="preserve">  SACHTA Š7 : 2,5*2,5*2,96-2,5/2*1,2*2,96-2,5/2*1,2*2,96</t>
  </si>
  <si>
    <t xml:space="preserve">  SACHTA Š8 : 2,5*2,5*2,49-2,5/2*1,2*2,49-2,5/2*1,2*2,49</t>
  </si>
  <si>
    <t xml:space="preserve">  SACHTA Š9 : 3*3*2,4-3/2*1,2*2,2</t>
  </si>
  <si>
    <t xml:space="preserve">  Propoj stoky „k bytovému domu 3373/6“ - KT DN300 : </t>
  </si>
  <si>
    <t xml:space="preserve">  staničení: 0 [m] : 3,75*1,2*(1,85+1,76)/2</t>
  </si>
  <si>
    <t xml:space="preserve">  staničení: 3,75 [m] : </t>
  </si>
  <si>
    <t xml:space="preserve">  SACHTA Š10 : 2,7*2,7*1,96-2,7/2*1,2*1,76</t>
  </si>
  <si>
    <t xml:space="preserve">  odbočky k domovním přípojkám - KT DN150 : </t>
  </si>
  <si>
    <t xml:space="preserve">  KT DN150 - přípojky : 42,5*1,1*2,5</t>
  </si>
  <si>
    <t xml:space="preserve">  odpočet povrchů (odstranění viz SO 02) : </t>
  </si>
  <si>
    <t xml:space="preserve">  komunikace - asfalt : -187,0*0,45</t>
  </si>
  <si>
    <t xml:space="preserve">  zpevněná komunikace - štěrk : -25,0*0,3</t>
  </si>
  <si>
    <t xml:space="preserve">  chodník - betonová dlažba : -2,0*0,25</t>
  </si>
  <si>
    <t xml:space="preserve">  objem rušené stáv.kan. : </t>
  </si>
  <si>
    <t xml:space="preserve">  PVC DN300 : -3,1416*0,15*0,15*24,95</t>
  </si>
  <si>
    <t xml:space="preserve">  BET DN500 : -3,1416*0,325*0,325*148,7</t>
  </si>
  <si>
    <t xml:space="preserve">  stáv.Š : -3,1416*0,62*0,62*(1,82+3,45+0,8+0,3+1,71+1,7+2,69+2,05+1,61)</t>
  </si>
  <si>
    <t xml:space="preserve">  stáv.Š dno : -3,1416*0,62*0,62*0,3*6</t>
  </si>
  <si>
    <t xml:space="preserve">  -3,1416*0,526*0,526*0,6*1</t>
  </si>
  <si>
    <t xml:space="preserve">  -3,1416*0,62*0,62*0,2*1</t>
  </si>
  <si>
    <t xml:space="preserve">  stáv.Š - monolitické dno : </t>
  </si>
  <si>
    <t xml:space="preserve">  Š-9516 : -1,8*1,8*(0,3+1,3+0,3)</t>
  </si>
  <si>
    <t xml:space="preserve">  Š-14233 : -2,1*1,8*(0,3+1,9+0,3)</t>
  </si>
  <si>
    <t xml:space="preserve">  Š-9519 : -2,1*1,8*(0,3+1,5+0,3)</t>
  </si>
  <si>
    <t>hor.tř. III - 80% : 1280,67237*0,8</t>
  </si>
  <si>
    <t xml:space="preserve">odpočet ruční výkop : </t>
  </si>
  <si>
    <t>Odkaz na mn. položky pořadí 20 : 266,34531*-1</t>
  </si>
  <si>
    <t>132201219R00</t>
  </si>
  <si>
    <t xml:space="preserve">Hloubení rýh šířky přes 60 do 200 cm příplatek za lepivost, v hornině 3,  </t>
  </si>
  <si>
    <t>Odkaz na mn. položky pořadí 17 : 758,19258*0,5</t>
  </si>
  <si>
    <t>132301213R00</t>
  </si>
  <si>
    <t xml:space="preserve">Hloubení rýh šířky přes 60 do 200 cm do 10000 m3, v hornině 4, hloubení strojně </t>
  </si>
  <si>
    <t>hor.tř. IV - 20% : 1280,67237*0,2</t>
  </si>
  <si>
    <t>Odkaz na mn. položky pořadí 21 : 66,58633*-1</t>
  </si>
  <si>
    <t>139601102R00</t>
  </si>
  <si>
    <t>Ruční výkop jam, rýh a šachet v hornině 3</t>
  </si>
  <si>
    <t>s přehozením na vzdálenost do 5 m nebo s naložením na ruční dopravní prostředek</t>
  </si>
  <si>
    <t xml:space="preserve">  vodovod LT DN : 2,15*2*3,07</t>
  </si>
  <si>
    <t xml:space="preserve">  plynovod NTL PE : 0,8*2*3,06</t>
  </si>
  <si>
    <t xml:space="preserve">  kabel sdělovací CETIN : 1,85*2*3,03</t>
  </si>
  <si>
    <t xml:space="preserve">  kabel sdělovací nej.cz : 2*2*3,02</t>
  </si>
  <si>
    <t xml:space="preserve">  kabel NN 3x : 2*2*3,04</t>
  </si>
  <si>
    <t xml:space="preserve">  kabel NN 2x : 0,75*2*3,04</t>
  </si>
  <si>
    <t xml:space="preserve">  kanalizace stáv BET : 3*2*3,47</t>
  </si>
  <si>
    <t xml:space="preserve">  kanalizace stáv BET : 3*2*3,54</t>
  </si>
  <si>
    <t xml:space="preserve">  teplovod DN 100/200 : 2,2*2*3,44</t>
  </si>
  <si>
    <t xml:space="preserve">  kabel VN podzemní : 1,05*2*3,42</t>
  </si>
  <si>
    <t xml:space="preserve">  kabel NN podzemní : 1,35*2*3,4</t>
  </si>
  <si>
    <t xml:space="preserve">  plynovod STL PE : 1,31*2*3,38</t>
  </si>
  <si>
    <t xml:space="preserve">  vodovod LT DN : 0,83*2*3,37</t>
  </si>
  <si>
    <t xml:space="preserve">  kabel VN podzemní : 2*2*2,08</t>
  </si>
  <si>
    <t xml:space="preserve">  kanalizace stáv BET : 3*1,2*2,98</t>
  </si>
  <si>
    <t xml:space="preserve">  kabel NN 4x : 2*1,2*2,87</t>
  </si>
  <si>
    <t xml:space="preserve">  kabel sdělovací nej.cz : 0,65*1,2*2,85</t>
  </si>
  <si>
    <t xml:space="preserve">  kabel NN 4x : 0,15*1,2*2,85</t>
  </si>
  <si>
    <t xml:space="preserve">  kabel NN podzemní : 0,85*1,2*2,82</t>
  </si>
  <si>
    <t xml:space="preserve">  kabel NN podzemní : 0,5*1,2*2,81</t>
  </si>
  <si>
    <t xml:space="preserve">  plynovodní přípojka STL : 1,65*1,2*2,75</t>
  </si>
  <si>
    <t xml:space="preserve">  teplovod DN 100/200 : 2,2*1,2*2,21</t>
  </si>
  <si>
    <t xml:space="preserve">  vodovod LT DN : 1,93*1,2*2,41</t>
  </si>
  <si>
    <t xml:space="preserve">  kabel sdělovací nej.cz : 0,25*1,2*2,4</t>
  </si>
  <si>
    <t xml:space="preserve">  plynovod STL PE : 2,06*1,2*2,34</t>
  </si>
  <si>
    <t xml:space="preserve">  kabel NN podzemní : 2*1,2*2,28</t>
  </si>
  <si>
    <t xml:space="preserve">  kabel NN 2x : 0,85*1,2*2,25</t>
  </si>
  <si>
    <t xml:space="preserve">  kabel NN 4x : 0,1*1,2*2,25</t>
  </si>
  <si>
    <t xml:space="preserve">  kabel NN 2x : 2*1,2*2,21</t>
  </si>
  <si>
    <t>hor.tř. III - 80% : 216,05664*0,8</t>
  </si>
  <si>
    <t xml:space="preserve">Domovní přípojky : </t>
  </si>
  <si>
    <t>KT DN150 - přípojky : 42,5*1,1*2,5*0,8</t>
  </si>
  <si>
    <t>139601103R00</t>
  </si>
  <si>
    <t>Ruční výkop jam, rýh a šachet v hornině 4</t>
  </si>
  <si>
    <t>hor.tř. IV - 20% : 216,05664*0,2</t>
  </si>
  <si>
    <t>KT DN150 - přípojky : 42,5*1,1*2,5*0,2</t>
  </si>
  <si>
    <t>151101102R00</t>
  </si>
  <si>
    <t>Zřízení pažení a rozepření stěn rýh příložné  pro jakoukoliv mezerovitost, hloubky do 4 m</t>
  </si>
  <si>
    <t>m2</t>
  </si>
  <si>
    <t>pro podzemní vedení pro všechny šířky rýhy,</t>
  </si>
  <si>
    <t>KT DN150 - přípojky : 42,5*2*2,5</t>
  </si>
  <si>
    <t>151101112R00</t>
  </si>
  <si>
    <t>Odstranění pažení a rozepření rýh příložné , hloubky do 4 m</t>
  </si>
  <si>
    <t>pro podzemní vedení s uložením materiálu na vzdálenost do 3 m od kraje výkopu,</t>
  </si>
  <si>
    <t>Odkaz na mn. položky pořadí 22 : 212,50000</t>
  </si>
  <si>
    <t>151201201R00</t>
  </si>
  <si>
    <t>Zřízení pažení stěn výkopu bez rozepření, vzepření zátažné, hloubky do 4 m</t>
  </si>
  <si>
    <t>staničení: 126,3 [m] : 38*2*2,75</t>
  </si>
  <si>
    <t>151201211R00</t>
  </si>
  <si>
    <t>Odstranění pažení stěn výkopu zátažné, hloubky do 4 m</t>
  </si>
  <si>
    <t>s uložením pažin na vzdálenost do 3 m od okraje výkopu,</t>
  </si>
  <si>
    <t>Odkaz na mn. položky pořadí 24 : 209,00000</t>
  </si>
  <si>
    <t>151201301R00</t>
  </si>
  <si>
    <t>Zřízení rozepření zapažených stěn výkopů při roubení zátažném, hloubky do 4 m</t>
  </si>
  <si>
    <t>s potřebným přepažováním,</t>
  </si>
  <si>
    <t>staničení: 126,3 [m] : 38*3,0*2,75</t>
  </si>
  <si>
    <t>151201311R00</t>
  </si>
  <si>
    <t>Odstranění rozepření stěn výkopů při roubení zátažném, hloubky do 4 m</t>
  </si>
  <si>
    <t>s uložením materiálu na vzdálenost do 3 m od okraje výkopu,</t>
  </si>
  <si>
    <t>Odkaz na mn. položky pořadí 26 : 313,50000</t>
  </si>
  <si>
    <t>161101102R00</t>
  </si>
  <si>
    <t>Svislé přemístění výkopku z horniny 1 až 4, při hloubce výkopu přes 2,5 do 4 m</t>
  </si>
  <si>
    <t>bez naložení do dopravní nádoby, ale s vyprázdněním dopravní nádoby na hromadu nebo na dopravní prostředek,</t>
  </si>
  <si>
    <t xml:space="preserve">ruční výkop - 100% : </t>
  </si>
  <si>
    <t>Odkaz na mn. položky pořadí 20 : 266,34531</t>
  </si>
  <si>
    <t>Odkaz na mn. položky pořadí 21 : 66,58633</t>
  </si>
  <si>
    <t xml:space="preserve">rýha - 55% : </t>
  </si>
  <si>
    <t>Odkaz na mn. položky pořadí 17 : 758,19258*0,55</t>
  </si>
  <si>
    <t>Odkaz na mn. položky pořadí 19 : 189,54815*0,55</t>
  </si>
  <si>
    <t xml:space="preserve">jáma - 16% : </t>
  </si>
  <si>
    <t>Odkaz na mn. položky pořadí 14 : 250,80000*0,16</t>
  </si>
  <si>
    <t>Odkaz na mn. položky pořadí 16 : 62,70000*0,16</t>
  </si>
  <si>
    <t>161101152R00</t>
  </si>
  <si>
    <t>Svislé přemístění výkopku z horniny 5 až 7, při hloubce výkopu přes 2,5 do 4 m</t>
  </si>
  <si>
    <t xml:space="preserve">viz bourání konstrukcí z betonu : </t>
  </si>
  <si>
    <t>Odkaz na mn. položky pořadí 12 : 51,84753</t>
  </si>
  <si>
    <t xml:space="preserve">viz bourání konstrukcí z ŽB : </t>
  </si>
  <si>
    <t>Odkaz na mn. položky pořadí 13 : 15,55200</t>
  </si>
  <si>
    <t>162201102R00</t>
  </si>
  <si>
    <t>Vodorovné přemístění výkopku z horniny 1 až 4, na vzdálenost přes 20  do 50 m</t>
  </si>
  <si>
    <t>po suchu, bez naložení výkopku, avšak se složením bez rozhrnutí, zpáteční cesta vozidla.</t>
  </si>
  <si>
    <t xml:space="preserve">zpět z meziskládky : </t>
  </si>
  <si>
    <t xml:space="preserve">ornice potřebná k ohumusování v tl.10cm - zatravnění : </t>
  </si>
  <si>
    <t>Odkaz na mn. položky pořadí 42 : 281,00000*0,1</t>
  </si>
  <si>
    <t>162301102R00</t>
  </si>
  <si>
    <t>Vodorovné přemístění výkopku z horniny 1 až 4, na vzdálenost přes 500  do 1 000 m</t>
  </si>
  <si>
    <t xml:space="preserve">odvoz na meziskládku a zpět : </t>
  </si>
  <si>
    <t xml:space="preserve">zásyp v nezpevněným (40% zásypu) : </t>
  </si>
  <si>
    <t>Odkaz na mn. položky pořadí 38 : 858,76758*0,8</t>
  </si>
  <si>
    <t>162701105R00</t>
  </si>
  <si>
    <t>Vodorovné přemístění výkopku z horniny 1 až 4, na vzdálenost přes 9 000  do 10 000 m</t>
  </si>
  <si>
    <t xml:space="preserve">objem výkopu : </t>
  </si>
  <si>
    <t>Odkaz na mn. položky pořadí 8 : 138,24000</t>
  </si>
  <si>
    <t>Odkaz na mn. položky pořadí 9 : 185,00000</t>
  </si>
  <si>
    <t>Odkaz na mn. položky pořadí 14 : 250,80000</t>
  </si>
  <si>
    <t>Odkaz na mn. položky pořadí 16 : 62,70000</t>
  </si>
  <si>
    <t>Odkaz na mn. položky pořadí 17 : 758,19258</t>
  </si>
  <si>
    <t>Odkaz na mn. položky pořadí 19 : 189,54815</t>
  </si>
  <si>
    <t>Odkaz na mn. položky pořadí 38 : 858,76758*-0,4</t>
  </si>
  <si>
    <t>162701152R00</t>
  </si>
  <si>
    <t>Vodorovné přemístění výkopku z horniny 5 až 7, na vzdálenost přes 6 000  do 7 000 m</t>
  </si>
  <si>
    <t>162701109R00</t>
  </si>
  <si>
    <t>Vodorovné přemístění výkopku příplatek k ceně za každých dalších i započatých 1 000 m přes 10 000 m_x000D_
 z horniny 1 až 4</t>
  </si>
  <si>
    <t xml:space="preserve">skládka do 12 km : </t>
  </si>
  <si>
    <t>Odkaz na mn. položky pořadí 32 : 1573,90534*2</t>
  </si>
  <si>
    <t>167101102R00</t>
  </si>
  <si>
    <t>Nakládání, skládání, překládání neulehlého výkopku nakládání výkopku_x000D_
 přes 100 m3, z horniny 1 až 4</t>
  </si>
  <si>
    <t xml:space="preserve">naložení na mezideponii : </t>
  </si>
  <si>
    <t>Odkaz na mn. položky pořadí 38 : 858,76758*0,4</t>
  </si>
  <si>
    <t>171103101R00</t>
  </si>
  <si>
    <t>Zemní hrázky z hornin 1 až 4</t>
  </si>
  <si>
    <t>přívodních a odpadních melioračních kanálů, zhutňované po vrstvách tloušťky 20 cm, s přemístěním sypaniny do 20 m nebo s jejím přehozením do 3 m,</t>
  </si>
  <si>
    <t xml:space="preserve">zemní hrázky : </t>
  </si>
  <si>
    <t>171201201R00</t>
  </si>
  <si>
    <t>Uložení sypaniny na dočasnou skládku tak, že na 1 m2 plochy připadá přes 2 m3 výkopku nebo ornice</t>
  </si>
  <si>
    <t xml:space="preserve">uložení na mezideponii : </t>
  </si>
  <si>
    <t>Odkaz na mn. položky pořadí 35 : 371,60703</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</si>
  <si>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</si>
  <si>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</si>
  <si>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</si>
  <si>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</si>
  <si>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vytlačená zemina : </t>
  </si>
  <si>
    <t xml:space="preserve">obsyp+potrubí+bet.sedlo : </t>
  </si>
  <si>
    <t>ŽB DN600/900 CV : -172,8*2,0*(0,3+1,21)</t>
  </si>
  <si>
    <t>KT DN300 : -42,8*1,2*(0,3+0,355+0,12)</t>
  </si>
  <si>
    <t xml:space="preserve">Propoj stoky „k bytovému domu 3373/6“ - KT DN300 : </t>
  </si>
  <si>
    <t>KT DN300 : -3,75*1,2*(0,3+0,355+0,12)</t>
  </si>
  <si>
    <t xml:space="preserve">odbočky k domovním přípojkám - KT DN150 : </t>
  </si>
  <si>
    <t>KT DN150 : -44,5*1,1*(0,3+0,186+0,08)</t>
  </si>
  <si>
    <t xml:space="preserve">lože ŠP : </t>
  </si>
  <si>
    <t>Odkaz na mn. položky pořadí 63 : 140,21400*-1</t>
  </si>
  <si>
    <t xml:space="preserve">podkladní beton : </t>
  </si>
  <si>
    <t>Odkaz na mn. položky pořadí 66 : 31,10400*-1</t>
  </si>
  <si>
    <t>Odkaz na mn. položky pořadí 67 : 5,33500*-1</t>
  </si>
  <si>
    <t>SACHTA Š1 : -2,2*2,6*(3,52-0,45-0,3-0,299-0,1-0,25)</t>
  </si>
  <si>
    <t>SACHTA Š2 : -3,1416*0,62*0,62*(3,31-0,45-0,3-0,299-0,1-0,25)</t>
  </si>
  <si>
    <t>SACHTA Š3 : -3,1416*0,62*0,62*(3,56-0,45-0,3-0,25-0,1-0,25)</t>
  </si>
  <si>
    <t>SACHTA Š4 : -3,1416*0,62*0,62*(3,51-0,3-0,3-0,25-0,1-0,25)</t>
  </si>
  <si>
    <t>SACHTA Š5 : -3,1416*0,62*0,62*(3,42-0-0,3-0,25-0,1-0,25)</t>
  </si>
  <si>
    <t>SACHTA SK : -2,9*2,9*(3,17-0,1-0,3-0,25-0,1-0,25)</t>
  </si>
  <si>
    <t>SACHTA RK : -2,3*2,9*(2,25-0,1-0,3-0,25-0,1-0,25)</t>
  </si>
  <si>
    <t>SACHTA Š6 : -1,6*1,9*(2,15-0,1-0,3-0,25-0,1-0,25)</t>
  </si>
  <si>
    <t>SACHTA Š7 : -3,1416*0,62*0,62*(2,96-0,45-0,3-0,299-0,1-0,25)</t>
  </si>
  <si>
    <t>SACHTA Š8 : -3,1416*0,62*0,62*(2,49-0,45-0,3-0,25-0,1-0,25)</t>
  </si>
  <si>
    <t>SACHTA Š9 : -1,7*1,7*(2,4-0,1-0,3-0,25-0,1-0,25)</t>
  </si>
  <si>
    <t>SACHTA Š10 : -1,7*1,7*(1,96-0,1-0,3-0,299-0,1-0,25)</t>
  </si>
  <si>
    <t xml:space="preserve">objem bourané kanalizace : </t>
  </si>
  <si>
    <t>PVC DN300 : 3,1416*0,15*0,15*24,95</t>
  </si>
  <si>
    <t>BET DN500 : 3,1416*0,325*0,325*148,7</t>
  </si>
  <si>
    <t>stáv.Š : 3,1416*0,62*0,62*(1,82+3,45+0,8+0,3+1,71+1,7+2,69+2,05+1,61)</t>
  </si>
  <si>
    <t>3,1416*0,526*0,526*0,6*1</t>
  </si>
  <si>
    <t>3,1416*0,62*0,62*0,2*1</t>
  </si>
  <si>
    <t>Š-9516 : 1,8*1,8*(0,3+1,3+0,3)</t>
  </si>
  <si>
    <t>Š-14233 : 2,1*1,8*(0,3+1,9+0,3)</t>
  </si>
  <si>
    <t>Š-9519 : 2,1*1,8*(0,3+1,5+0,3)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</si>
  <si>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</si>
  <si>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</si>
  <si>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</si>
  <si>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ŽB DN600/900 CV : 172,8*2,0*(0,3+1,21)</t>
  </si>
  <si>
    <t xml:space="preserve">odpočet : </t>
  </si>
  <si>
    <t>potrubí : -172,8*0,7539</t>
  </si>
  <si>
    <t xml:space="preserve">obetonování : </t>
  </si>
  <si>
    <t>úsek Š1 - SK : -126,3*0,41</t>
  </si>
  <si>
    <t>úsek RK - Š6 : -46,5*0,93</t>
  </si>
  <si>
    <t>KT DN300 : 42,8*1,2*(0,3+0,355+0,12)</t>
  </si>
  <si>
    <t>potrubí : -3,1416*0,1775*0,1775*42,8</t>
  </si>
  <si>
    <t>KT DN300 - sedlo 120° : -(1,0*0,210-0,1775*0,1775*0,6142)*42,8</t>
  </si>
  <si>
    <t>KT DN300 : 3,75*1,2*(0,3+0,355+0,12)</t>
  </si>
  <si>
    <t>potrubí : -3,1416*0,1775*0,1775*3,75</t>
  </si>
  <si>
    <t>KT DN300 - sedlo 120° : -(1,0*0,210-0,1775*0,1775*0,6142)*3,75</t>
  </si>
  <si>
    <t>KT DN150 : 44,5*1,1*(0,3+0,186+0,08)</t>
  </si>
  <si>
    <t>KT150 - sedlo 120° : -(1,0*0,130-0,093*0,093*0,6142)*44,5</t>
  </si>
  <si>
    <t>180402111R00</t>
  </si>
  <si>
    <t>Založení trávníku parkový trávník, výsevem, v rovině nebo na svahu do 1:5</t>
  </si>
  <si>
    <t>823-1</t>
  </si>
  <si>
    <t>na půdě předem připravené s pokosením, naložením, odvozem odpadu do 20 km a se složením,</t>
  </si>
  <si>
    <t>Odkaz na mn. položky pořadí 7 : 28,10000*10</t>
  </si>
  <si>
    <t>181101101R00</t>
  </si>
  <si>
    <t>Úprava pláně v zářezech v hornině 1 až 4, bez zhutnění</t>
  </si>
  <si>
    <t>vyrovnáním výškových rozdílů, ploch vodorovných a ploch do sklonu 1 : 5.</t>
  </si>
  <si>
    <t>Odkaz na mn. položky pořadí 40 : 281,00000</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</si>
  <si>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</si>
  <si>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</si>
  <si>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</si>
  <si>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199000002R00</t>
  </si>
  <si>
    <t>Poplatky za skládku horniny 1- 4, skupina 17 05 04 z Katalogu odpadů</t>
  </si>
  <si>
    <t>Odkaz na mn. položky pořadí 32 : 1573,90534</t>
  </si>
  <si>
    <t>979990103R00</t>
  </si>
  <si>
    <t>Poplatek za skládku beton do 30x30 cm, skupina 17 01 01 z Katalogu odpadů</t>
  </si>
  <si>
    <t>t</t>
  </si>
  <si>
    <t>801-3</t>
  </si>
  <si>
    <t>Odkaz na mn. položky pořadí 12 : 51,84754*2,2</t>
  </si>
  <si>
    <t>979990108R00</t>
  </si>
  <si>
    <t>Poplatek za skládku železobeton, skupina 17 01 01 z Katalogu odpadů</t>
  </si>
  <si>
    <t>Odkaz na mn. položky pořadí 13 : 15,55200*2,5</t>
  </si>
  <si>
    <t>00572400R</t>
  </si>
  <si>
    <t>směs travní parková, pro běžnou zátěž</t>
  </si>
  <si>
    <t>kg</t>
  </si>
  <si>
    <t>SPCM</t>
  </si>
  <si>
    <t>Specifikace</t>
  </si>
  <si>
    <t>POL3_</t>
  </si>
  <si>
    <t xml:space="preserve">zatravnění : </t>
  </si>
  <si>
    <t>Odkaz na mn. položky pořadí 40 : 281,00000*0,0414</t>
  </si>
  <si>
    <t>581PC01</t>
  </si>
  <si>
    <t>Zemina pro hráz z vhodného nepropustného materiálu</t>
  </si>
  <si>
    <t xml:space="preserve">m3    </t>
  </si>
  <si>
    <t>Odkaz na mn. položky pořadí 36 : 138,24000</t>
  </si>
  <si>
    <t>58300002T</t>
  </si>
  <si>
    <t>Vhodný zásypový materiál pro místní komunikace dle TP 146 vč. dopravy na staveniště</t>
  </si>
  <si>
    <t>v2022</t>
  </si>
  <si>
    <t xml:space="preserve">  zásyp v kom. dovez.mat. (60% zásypu) : 0,6*1,01*1,1</t>
  </si>
  <si>
    <t>Odkaz na mn. položky pořadí 38 : 858,76758*0,6666</t>
  </si>
  <si>
    <t>212753114R00</t>
  </si>
  <si>
    <t>Plastové drenážní trubky montáž ohebné plastové drenážní trubky do rýhy, DN 100, bez lože</t>
  </si>
  <si>
    <t>827-1</t>
  </si>
  <si>
    <t>stoka "shybka pod náhonem" - ŽB DN600/900 CV : 172,8</t>
  </si>
  <si>
    <t>Propoj stoky „k bytovému domu 3054/2“ - KT DN300 : 42,8</t>
  </si>
  <si>
    <t>Propoj stoky „k bytovému domu 3373/6“ - KT DN300 : 3,75</t>
  </si>
  <si>
    <t>28611223.AR</t>
  </si>
  <si>
    <t>trubka plastová drenážní PVC; ohebná; perforovaná po celém obvodu; DN 100,0 mm</t>
  </si>
  <si>
    <t>POL3_1</t>
  </si>
  <si>
    <t>Odkaz na mn. položky pořadí 49 : 219,35000*1,03</t>
  </si>
  <si>
    <t>242791111R00</t>
  </si>
  <si>
    <t>Zapuštění zárubnice z trub z plastů hloubka do 50 m, DN do 200 mm</t>
  </si>
  <si>
    <t>825-1</t>
  </si>
  <si>
    <t>nebo z tvrzené překlížky do studnového vrtu,</t>
  </si>
  <si>
    <t xml:space="preserve">odvodnění hloubkové hydrovrty : </t>
  </si>
  <si>
    <t xml:space="preserve">vnitř. výpažnice z PVC d160 : </t>
  </si>
  <si>
    <t>8x HV hl. 8,0 - 9,0 m : 8*9,0</t>
  </si>
  <si>
    <t>247571113R00</t>
  </si>
  <si>
    <t>Obsyp a těsnění studny obsyp ze štěrkopísku tříděného frakce 0-63 mm</t>
  </si>
  <si>
    <t>POL1_0</t>
  </si>
  <si>
    <t>se zhutněním</t>
  </si>
  <si>
    <t>Včetně dodání obsypových hmot.</t>
  </si>
  <si>
    <t xml:space="preserve">  odvodnění hloubkové hydrovrty : </t>
  </si>
  <si>
    <t xml:space="preserve">  obsyp vnitř. výpažnice : 3,1416*(0,17*0,17-0,08*0,08)*1</t>
  </si>
  <si>
    <t>Odkaz na mn. položky pořadí 51 : 72,00000*0,07069</t>
  </si>
  <si>
    <t>249901315R00</t>
  </si>
  <si>
    <t>Děrování zárubnic děrování ocelových zárubnic, průměr 219 mm, vrtáním, plocha otvorů od 15 do 20 %</t>
  </si>
  <si>
    <t>osinkocementových vrtáním a ocelových vrtáním nebo vypalováním, vypalováním pro zárubnice</t>
  </si>
  <si>
    <t xml:space="preserve">perforace vnitř. výpažnice z PVC d160 : </t>
  </si>
  <si>
    <t>Odkaz na mn. položky pořadí 51 : 72,00000</t>
  </si>
  <si>
    <t>264041110R00</t>
  </si>
  <si>
    <t>Odpažení velkoprůměrových vrtů průměr přes 245 do 380 mm</t>
  </si>
  <si>
    <t>800-2</t>
  </si>
  <si>
    <t>pažených manipulační pažnicí,</t>
  </si>
  <si>
    <t>Odkaz na mn. položky pořadí 55 : 72,00000</t>
  </si>
  <si>
    <t>264321112R00</t>
  </si>
  <si>
    <t>Vrty velkoprůměrové zapažené, svislé průměr přes 245 do 380 mm, hloubka od 0 do 10 m, hornina třídy 3</t>
  </si>
  <si>
    <t xml:space="preserve">vnější výpažnice DN340 : </t>
  </si>
  <si>
    <t>28611896R</t>
  </si>
  <si>
    <t>trubka plastová vodovodní hladká, hrdlová; PVC; D = 160,0 mm; s = 3,60 mm; l = 4 000,0 mm</t>
  </si>
  <si>
    <t>kus</t>
  </si>
  <si>
    <t xml:space="preserve">  vnitř. výpažnice z PVC d160 : 1/4*1,05</t>
  </si>
  <si>
    <t>Odkaz na mn. položky pořadí 51 : 72,00000*0,2625</t>
  </si>
  <si>
    <t>PC38SP01</t>
  </si>
  <si>
    <t>Dodávka a montáž desky stropní Š1 z ŽB C30/37 - XC4, XF3, XA1 rozměr 5,84 m2 tl. 250 mm, vstupní, otvor d 1,0 m, výztuž 130 kg/m3, staveništní prefabrikát včetně povrchové úpravy a utěsnění</t>
  </si>
  <si>
    <t>PC38SP06</t>
  </si>
  <si>
    <t>Dodávka a montáž desky stropní Š6 z ŽB C30/37 - XC4, XF3, XA1 rozměr 1,6x1,9 m tl. 250 mm, vstup. otvor d 0,6 m, výztuž 130 kg/m3, staveništní prefabrikát včetně povrchové úpravy a utěsnění</t>
  </si>
  <si>
    <t>PC38SP09</t>
  </si>
  <si>
    <t>Dodávka a montáž desky stropní Š9 z ŽB C30/37 - XC4, XF3, XA1 rozměr cca 1,7x1,7 m tl. 250 mm, vstup. otvor d 0,6 m, výztuž 130 kg/m3, staveništní prefabrikát včetně povrchové úpravy a utěsnění</t>
  </si>
  <si>
    <t>PC38SP10</t>
  </si>
  <si>
    <t>Dodávka a montáž desky stropní Š10 z ŽB C30/37 - XC4, XF3, XA1 rozměr cca 1,7x1,7 m tl. 250 mm, vstup. otvor d 0,6 m, výztuž 130 kg/m3, staveništní prefabrikát včetně povrchové úpravy a utěsnění</t>
  </si>
  <si>
    <t>PC38SPRK</t>
  </si>
  <si>
    <t>Dodávka a montáž desky stropní RK z ŽB C30/37 - XC4, XF3, XA1 rozměr 2,3x2,9 m tl. 250 mm, otvor d 0,6 m, výztuž 130 kg/m3, staveništní prefabrikát včetně povrchové úpravy a utěsnění</t>
  </si>
  <si>
    <t>PC38SPSK</t>
  </si>
  <si>
    <t>Dodávka a montáž desky stropní SK z ŽB C30/37 - XC4, XF3, XA1 rozměr 8,5 m2 tl. 250 mm, vstupní, otvor d 1,0 m, výztuž 130 kg/m3, staveništní prefabrikát včetně povrchové úpravy a utěsnění</t>
  </si>
  <si>
    <t>451573111R00</t>
  </si>
  <si>
    <t>Lože pod potrubí, stoky a drobné objekty z písku a štěrkopísku  do 65 mm</t>
  </si>
  <si>
    <t>v otevřeném výkopu,</t>
  </si>
  <si>
    <t>stoka "shybka pod náhonem" - ŽB DN600/900 CV : 172,8*2,0*0,3</t>
  </si>
  <si>
    <t>Propoj stoky „k bytovému domu 3054/2“ - KT DN300 : 42,8*1,2*0,3</t>
  </si>
  <si>
    <t>Propoj stoky „k bytovému domu 3373/6“ - KT DN300 : 3,75*1,2*0,3</t>
  </si>
  <si>
    <t>Přípojky - KT DN150 : 42,5*1,1*0,06</t>
  </si>
  <si>
    <t xml:space="preserve">pod Š : </t>
  </si>
  <si>
    <t>SACHTA Š1 : 3,5*3,5*0,15</t>
  </si>
  <si>
    <t>SACHTA Š2 : 2,7*2,7*0,15</t>
  </si>
  <si>
    <t>SACHTA Š3 : 2,7*2,7*0,15</t>
  </si>
  <si>
    <t>SACHTA Š4 : 2,7*2,7*0,15</t>
  </si>
  <si>
    <t>SACHTA Š5 : 2,7*2,7*0,15</t>
  </si>
  <si>
    <t>SACHTA SK : 4,5*4,5*0,15</t>
  </si>
  <si>
    <t>SACHTA RK : 3,7*3,7*0,15</t>
  </si>
  <si>
    <t>SACHTA Š6 : 3*3*0,15</t>
  </si>
  <si>
    <t>SACHTA Š7 : 2,5*2,5*0,15</t>
  </si>
  <si>
    <t>SACHTA Š8 : 2,5*2,5*0,15</t>
  </si>
  <si>
    <t>SACHTA Š9 : 3*3*0,15</t>
  </si>
  <si>
    <t>SACHTA Š10 : 2,7*2,7*0,15</t>
  </si>
  <si>
    <t>452112111R00</t>
  </si>
  <si>
    <t>Osazení betonových dílců pod potrubí prstenců nebo rámůpod poklopy a mříže výšky do 100 mm</t>
  </si>
  <si>
    <t xml:space="preserve">viz Výpis materiálu : </t>
  </si>
  <si>
    <t>63/6 : 3</t>
  </si>
  <si>
    <t>63/8 : 7</t>
  </si>
  <si>
    <t>63/10 : 4</t>
  </si>
  <si>
    <t>452112121R00</t>
  </si>
  <si>
    <t>Osazení betonových dílců pod potrubí prstenců nebo rámůpod poklopy a mříže výšky přes 100 do 200 mm</t>
  </si>
  <si>
    <t>63/12 : 3</t>
  </si>
  <si>
    <t>452311121R00</t>
  </si>
  <si>
    <t>Podkladní a zajišťovací konstrukce z betonu desky pod potrubí, stoky a drobné objekty , z betonu prostého třídy C 8/10, Beton čerstvý obyčejný;  C 8/10;  cement: CEM II;  struskoportlandský;  Dmax = 22 mm;  S 3</t>
  </si>
  <si>
    <t>z cementu portlandského nebo struskoportlandského, v otevřeném výkopu,</t>
  </si>
  <si>
    <t>stoka "shybka pod náhonem" - ŽB DN600/900 CV : 172,8*1,8*0,1</t>
  </si>
  <si>
    <t>452311131R00</t>
  </si>
  <si>
    <t>Podkladní a zajišťovací konstrukce z betonu desky pod potrubí, stoky a drobné objekty , z betonu prostého třídy C 12/15, Beton čerstvý obyčejný;  C 12/15;  cement: CEM I;  portlandský;  Dmax = 22 mm;  S 3</t>
  </si>
  <si>
    <t>SACHTA Š1 : 2,8*2,45*0,1</t>
  </si>
  <si>
    <t>SACHTA Š2 : 1,7*1,7*0,1</t>
  </si>
  <si>
    <t>SACHTA Š3 : 1,7*1,7*0,1</t>
  </si>
  <si>
    <t>SACHTA Š4 : 1,7*1,7*0,1</t>
  </si>
  <si>
    <t>SACHTA Š5 : 1,7*1,7*0,1</t>
  </si>
  <si>
    <t>SACHTA SK : 3,5*3,5*0,1</t>
  </si>
  <si>
    <t>SACHTA RK : 2,7*2,7*0,1</t>
  </si>
  <si>
    <t>SACHTA Š6 : 2,0*2,0*0,1</t>
  </si>
  <si>
    <t>SACHTA Š7 : 1,5*1,5*0,1</t>
  </si>
  <si>
    <t>SACHTA Š8 : 1,5*1,5*0,1</t>
  </si>
  <si>
    <t>SACHTA Š9 : 2,0*2,0*0,1</t>
  </si>
  <si>
    <t>SACHTA Š10 : 1,7*1,7*0,1</t>
  </si>
  <si>
    <t>452312131R00</t>
  </si>
  <si>
    <t>Podkladní a zajišťovací konstrukce z betonu sedlové lože, z betonu prostého třídy C 12/15</t>
  </si>
  <si>
    <t>KT DN150 - sedlo 120° : (1,0*0,13-0,093*0,093*0,6142)*44,5</t>
  </si>
  <si>
    <t>KT DN300 - sedlo 120° : (1,0*0,210-0,1775*0,1775*0,6142)*(42,8+3,75)</t>
  </si>
  <si>
    <t>59224347.AR</t>
  </si>
  <si>
    <t>prstenec vyrovnávací šachetní; betonový; TBW; DN = 625,0 mm; h = 60,0 mm; s = 120,00 mm</t>
  </si>
  <si>
    <t>3*1,01</t>
  </si>
  <si>
    <t>59224348.AR</t>
  </si>
  <si>
    <t>prstenec vyrovnávací šachetní; betonový; TBW; DN = 625,0 mm; h = 80,0 mm; s = 120,00 mm</t>
  </si>
  <si>
    <t>7*1,01</t>
  </si>
  <si>
    <t>59224349.AR</t>
  </si>
  <si>
    <t>prstenec vyrovnávací šachetní; betonový; TBW; DN = 625,0 mm; h = 100,0 mm; s = 120,00 mm</t>
  </si>
  <si>
    <t>4*1,01</t>
  </si>
  <si>
    <t>59224349R</t>
  </si>
  <si>
    <t>prstenec vyrovnávací šachetní; betonový; TBW; DN = 625,0 mm; h = 120,0 mm; s = 120,00 mm</t>
  </si>
  <si>
    <t>Odkaz na mn. položky pořadí 65 : 3,00000*1,01</t>
  </si>
  <si>
    <t>462512270R00</t>
  </si>
  <si>
    <t xml:space="preserve">Zához z lomového kamene s proštěrkováním, zához z terénu, hmotnost jednotlivých kamenů do 200 kg,  </t>
  </si>
  <si>
    <t>832-1</t>
  </si>
  <si>
    <t>neupraveného záhozového</t>
  </si>
  <si>
    <t>Včetně úpravy jednotlivých velkých kamenů hmotnosti přes 500 kg dodatečným rozpojením na místě uložení.</t>
  </si>
  <si>
    <t>viz TZ : 55,0</t>
  </si>
  <si>
    <t>462519002R00</t>
  </si>
  <si>
    <t>Zához z lomového kamene  ,  , hmotnost jednotlivých kamenů do 200 kg, příplatek za urovnání viditelných ploch záhozu</t>
  </si>
  <si>
    <t>shybka - těžký kamenný zához - rovnanina : (3,6+3,17)*6,0</t>
  </si>
  <si>
    <t>463212111R00</t>
  </si>
  <si>
    <t xml:space="preserve">Rovnanina z lomového kamene vvyklínování spár a dutin úlomky kamene,  </t>
  </si>
  <si>
    <t>upraveného, tříděného, jakékoliv tloušťky rovnaniny</t>
  </si>
  <si>
    <t>viz TZ : 130,0</t>
  </si>
  <si>
    <t>463212191R00</t>
  </si>
  <si>
    <t>Rovnanina z lomového kamene  , příplatek za vypracování líce rovnaniny z lomového kameniva</t>
  </si>
  <si>
    <t>shybka - těžký kamenný zához - rovnanina : 14,78*6,0</t>
  </si>
  <si>
    <t>822472111R00</t>
  </si>
  <si>
    <t>Montáž potrubí z trub železobetonových z pryžovým těsněním těsněných pryžovými kroužky_x000D_
 DN 800 mm</t>
  </si>
  <si>
    <t>v otevřeném výkopu sklonu do 20 %,</t>
  </si>
  <si>
    <t xml:space="preserve">stoka "shybka pod náhonem" : </t>
  </si>
  <si>
    <t>ŽB+čedič.žlab DN600/900 : 172,8</t>
  </si>
  <si>
    <t>831312121R00</t>
  </si>
  <si>
    <t>Montáž potrubí z trub kameninových těsněných pryžovými kroužky montáž- bez specifikace DN 150 mm</t>
  </si>
  <si>
    <t>RTS 20/ I</t>
  </si>
  <si>
    <t>pro splaškovou kanalizaci v otevřeném výkopu ve sklonu do 20 %,</t>
  </si>
  <si>
    <t>KT DN150 - přípojky : 44,5</t>
  </si>
  <si>
    <t>831372121R00</t>
  </si>
  <si>
    <t>Montáž potrubí z trub kameninových těsněných pryžovými kroužky montáž- bez specifikace DN 300 mm</t>
  </si>
  <si>
    <t>Propoj stoky „k bytovému domu 3054/2“ : 42,8</t>
  </si>
  <si>
    <t>Propoj stoky „k bytovému domu 3373/6“ : 3,75</t>
  </si>
  <si>
    <t>837371221R00</t>
  </si>
  <si>
    <t>Montáž kameninových tvarovek těsněných pryžovými kroužky odbočných DN 300 mm</t>
  </si>
  <si>
    <t>na potrubí z trub kameninových pro splaškovou kanalizaci v otevřeném výkopu,</t>
  </si>
  <si>
    <t>viz TZ : 1</t>
  </si>
  <si>
    <t>837312221R00</t>
  </si>
  <si>
    <t>Montáž kameninových tvarovek těsněných pryžovými kroužky jednoosých DN 150 mm</t>
  </si>
  <si>
    <t>koleno DN150 30° : 10</t>
  </si>
  <si>
    <t>851601107R00</t>
  </si>
  <si>
    <t>Montáž potrubí z tvárné litiny s pružným spojem s pružným spojem _x000D_
 DN 300 mm</t>
  </si>
  <si>
    <t>z trub tlakových hrdlových, v otevřeném výkopu,</t>
  </si>
  <si>
    <t>shybka TLT DN300 : 38,0</t>
  </si>
  <si>
    <t>851601110R00</t>
  </si>
  <si>
    <t>Montáž potrubí z tvárné litiny s pružným spojem s pružným spojem _x000D_
 DN 500 mm</t>
  </si>
  <si>
    <t>shybka TLT DN500 : 38,0</t>
  </si>
  <si>
    <t>892571111R00</t>
  </si>
  <si>
    <t>Zkoušky těsnosti kanalizačního potrubí zkouška těsnosti kanalizačního potrubí vodou_x000D_
 do DN 200 mm</t>
  </si>
  <si>
    <t>vodou nebo vzduchem,</t>
  </si>
  <si>
    <t>Odkaz na mn. položky pořadí 78 : 44,50000</t>
  </si>
  <si>
    <t>892581111R00</t>
  </si>
  <si>
    <t>Zkoušky těsnosti kanalizačního potrubí zkouška těsnosti kanalizačního potrubí vodou_x000D_
 do DN 300 mm</t>
  </si>
  <si>
    <t>Odkaz na mn. položky pořadí 79 : 46,55000</t>
  </si>
  <si>
    <t>Odkaz na mn. položky pořadí 82 : 38,00000</t>
  </si>
  <si>
    <t>892661111R00</t>
  </si>
  <si>
    <t>Zkoušky těsnosti kanalizačního potrubí zkouška těsnosti kanalizačního potrubí vodou_x000D_
 do DN 600 mm</t>
  </si>
  <si>
    <t>Odkaz na mn. položky pořadí 83 : 38,00000</t>
  </si>
  <si>
    <t>892671111R00</t>
  </si>
  <si>
    <t>Zkoušky těsnosti kanalizačního potrubí zkouška těsnosti kanalizačního potrubí vodou_x000D_
 do DN 800 mm</t>
  </si>
  <si>
    <t>Odkaz na mn. položky pořadí 77 : 172,80000</t>
  </si>
  <si>
    <t>892583111R00</t>
  </si>
  <si>
    <t>Zkoušky těsnosti kanalizačního potrubí zabezpečení konců kanalizačního potrubí při tlakových zkouškách vodou_x000D_
 do DN 300 mm</t>
  </si>
  <si>
    <t>úsek</t>
  </si>
  <si>
    <t>Propoj stoky „k bytovému domu 3054/2“ : 3</t>
  </si>
  <si>
    <t>Propoj stoky „k bytovému domu 3373/6“ : 1</t>
  </si>
  <si>
    <t>shybka TLT DN300 : 1</t>
  </si>
  <si>
    <t>892663111R00</t>
  </si>
  <si>
    <t>Zkoušky těsnosti kanalizačního potrubí zabezpečení konců kanalizačního potrubí při tlakových zkouškách vodou_x000D_
 do DN 600 mm</t>
  </si>
  <si>
    <t>shybka TLT DN500 : 1</t>
  </si>
  <si>
    <t>892673111R00</t>
  </si>
  <si>
    <t>Zkoušky těsnosti kanalizačního potrubí zabezpečení konců kanalizačního potrubí při tlakových zkouškách vodou_x000D_
 do DN 800 mm</t>
  </si>
  <si>
    <t>stoka "shybka pod náhonem" ŽB DN600/900 CV : 6</t>
  </si>
  <si>
    <t>892916111R00</t>
  </si>
  <si>
    <t>Zkoušky těsnosti kanalizačního potrubí utěsnění přípojek při zkoušce kanalizačního potrubí_x000D_
 DN přípojek do 200 mm</t>
  </si>
  <si>
    <t>sada</t>
  </si>
  <si>
    <t>KT DN150 - přípojky : 10</t>
  </si>
  <si>
    <t>892900000T00</t>
  </si>
  <si>
    <t>Zkouška těsnosti kanalizačních šachet</t>
  </si>
  <si>
    <t>atyp. Š : 6</t>
  </si>
  <si>
    <t>Š prefa : 6</t>
  </si>
  <si>
    <t>892601150T00</t>
  </si>
  <si>
    <t>Čištění kanalizačního potrubí</t>
  </si>
  <si>
    <t>892855115R00</t>
  </si>
  <si>
    <t>Kamerové prohlídky potrubí do 500 m</t>
  </si>
  <si>
    <t>894205161T02</t>
  </si>
  <si>
    <t>spádový, výplňový beton C30/37 - XA1, XC4, XF3</t>
  </si>
  <si>
    <t xml:space="preserve">atypických šachet : </t>
  </si>
  <si>
    <t>SK : 2,3*2,3*0,65</t>
  </si>
  <si>
    <t>RK : 1,7*2,3*0,75</t>
  </si>
  <si>
    <t>Š1 : 2,0*1,65*0,7</t>
  </si>
  <si>
    <t>Š6 : 1,0*1,3*0,6</t>
  </si>
  <si>
    <t>Š9 : 1,1*1,1*0,3</t>
  </si>
  <si>
    <t>Š10 : 1,1*1,1*0,3</t>
  </si>
  <si>
    <t>894302162T00</t>
  </si>
  <si>
    <t>Stěny šachet želbet. C 30/37 - XA1, XC4, XF3 tl. nad 20 cm</t>
  </si>
  <si>
    <t>Včetně pomocného lešení.</t>
  </si>
  <si>
    <t xml:space="preserve">stěny atypických šachet : </t>
  </si>
  <si>
    <t>SK : (2,5+1,6+2,6+2,5+1,25)*0,3*1,69</t>
  </si>
  <si>
    <t>RK : (2,3*2+2,3*2)*0,3*1,35</t>
  </si>
  <si>
    <t>Š1 : (2,6*2+1,65*2)*0,3*1,88</t>
  </si>
  <si>
    <t>Š6 : (1,6*2+1,3*2)*0,3*1,27</t>
  </si>
  <si>
    <t>Š9 : 4*1,4*0,3*1,5</t>
  </si>
  <si>
    <t>Š10 : 4*1,4*0,3*1,06</t>
  </si>
  <si>
    <t>894302162T03</t>
  </si>
  <si>
    <t>Dno šachet z železobetonu C 30/37 - XC4, XA1, tl. nad 20 cm</t>
  </si>
  <si>
    <t xml:space="preserve">dno atypických šachet : </t>
  </si>
  <si>
    <t>SK : 8,5*0,3</t>
  </si>
  <si>
    <t>RK : 2,3*2,9*0,3</t>
  </si>
  <si>
    <t>Š1 : 5,84*0,3</t>
  </si>
  <si>
    <t>Š6 : 1,6*1,9*0,3</t>
  </si>
  <si>
    <t>Š9 : 1,7*1,7*0,3</t>
  </si>
  <si>
    <t>Š10 : 1,7*1,7*0,3</t>
  </si>
  <si>
    <t>894421111RT1</t>
  </si>
  <si>
    <t>Osazení betonových dílců pro šachty podle DIN 4034 skruže rovné, o hmotnosti do 0,5 t</t>
  </si>
  <si>
    <t>na kroužek,</t>
  </si>
  <si>
    <t>skruž  100/25 : 1</t>
  </si>
  <si>
    <t>skruž  100/50 : 5</t>
  </si>
  <si>
    <t>894421112R00</t>
  </si>
  <si>
    <t>Osazení betonových dílců pro šachty podle DIN 4034 skruže rovné, o hmotnosti do 1,4 t</t>
  </si>
  <si>
    <t>skruž  100/100 : 1</t>
  </si>
  <si>
    <t>894422111RT1</t>
  </si>
  <si>
    <t>Osazení betonových dílců pro šachty podle DIN 4034 skruže přechodové, pro jakoukoliv hmotnost</t>
  </si>
  <si>
    <t xml:space="preserve">konus : </t>
  </si>
  <si>
    <t>atyp SK, atyp Š1 : 2</t>
  </si>
  <si>
    <t>prefa Š DN1000: Š2, Š3, Š4 a Š5 : 4</t>
  </si>
  <si>
    <t>prefa Š DN1200: Š7 a Š8 : 2</t>
  </si>
  <si>
    <t xml:space="preserve">přechodová deska : </t>
  </si>
  <si>
    <t>TZK-Q 120-100/25 : 4</t>
  </si>
  <si>
    <t>894423111RT1</t>
  </si>
  <si>
    <t>Osazení betonových dílců pro šachty podle DIN 4034 šachtového dna, o hmotnosti do 2 t</t>
  </si>
  <si>
    <t>Š7, Š8 : 2</t>
  </si>
  <si>
    <t>894423114R00</t>
  </si>
  <si>
    <t>Osazení betonových dílců pro šachty podle DIN 4034 šachtového dna, o hmotnosti do 5 t</t>
  </si>
  <si>
    <t>Š2, Š3, Š4 a Š5 : 4</t>
  </si>
  <si>
    <t>894502101R00</t>
  </si>
  <si>
    <t>Bednění konstrukcí na trubním vedení stěn šachet_x000D_
 prvoúhlých, jednostranné</t>
  </si>
  <si>
    <t xml:space="preserve">dno atypických šachet vně : </t>
  </si>
  <si>
    <t>SK : (2,675+1,779+2,9+2,73+1,47)*0,3</t>
  </si>
  <si>
    <t>RK : (2,3*2+2,9*2)*0,3</t>
  </si>
  <si>
    <t>Š1 : (2,63+2,185+2,6+2,315)*0,3</t>
  </si>
  <si>
    <t>Š6 : (1,6*2+1,9*2)*0,3</t>
  </si>
  <si>
    <t>Š9 : (1,737+1,766+1,535+1,749)*0,3</t>
  </si>
  <si>
    <t>Š10 : (1,7+1,7+1,079+0,902+1,046)*0,3</t>
  </si>
  <si>
    <t>894502201R00</t>
  </si>
  <si>
    <t>Bednění konstrukcí na trubním vedení stěn šachet_x000D_
 prvoúhlých, oboustranné</t>
  </si>
  <si>
    <t>SK : (2,5+1,6+2,6+2,5+1,25)*2*1,69</t>
  </si>
  <si>
    <t>RK : (2,3*2+2,3*2)*2*1,35</t>
  </si>
  <si>
    <t>Š1 : (2,6*2+1,65*2)*2*1,88</t>
  </si>
  <si>
    <t>Š6 : (1,6*2+1,3*2)*2*1,27</t>
  </si>
  <si>
    <t>Š9 : 4*1,4*2*1,5</t>
  </si>
  <si>
    <t>Š10 : 4*1,4*2*1,06</t>
  </si>
  <si>
    <t>894608112R00</t>
  </si>
  <si>
    <t>Výztuž šachet z betonářské oceli 10 505(R)</t>
  </si>
  <si>
    <t xml:space="preserve">výztuž cca 130kg/m3 : </t>
  </si>
  <si>
    <t>Odkaz na mn. položky pořadí 97 : 8,94900*0,13</t>
  </si>
  <si>
    <t>Odkaz na mn. položky pořadí 96 : 20,32877*0,13</t>
  </si>
  <si>
    <t>894701201R00</t>
  </si>
  <si>
    <t>Ostatní konstrukce na trubním vedení z kameniny žlaby šachet bez dutin (slupky) ze dvou řad žlábků stokových_x000D_
 poloměru 150 mm</t>
  </si>
  <si>
    <t>lože z cementové malty MC 10 a vyspárování cementovou maltou MC,</t>
  </si>
  <si>
    <t xml:space="preserve">kameninový žlab DN300 : </t>
  </si>
  <si>
    <t xml:space="preserve">atyp. Š : </t>
  </si>
  <si>
    <t>Š9 : 1,5</t>
  </si>
  <si>
    <t>Š10 : 1,1</t>
  </si>
  <si>
    <t>899102111R00</t>
  </si>
  <si>
    <t>Osazení poklopů litinových a ocelových o hmotnost jednotlivě přes 50  do 100 kg</t>
  </si>
  <si>
    <t>Odkaz na mn. položky pořadí 117 : 5,00000</t>
  </si>
  <si>
    <t>899103111R00</t>
  </si>
  <si>
    <t>Osazení poklopů litinových a ocelových o hmotnost jednotlivě přes 100  do 150 kg</t>
  </si>
  <si>
    <t>Odkaz na mn. položky pořadí 116 : 7,00000</t>
  </si>
  <si>
    <t>899521211RT1</t>
  </si>
  <si>
    <t>Stupadla do šachet a drobných objektů ocelplastová osazovaná do vynechaných otvorů</t>
  </si>
  <si>
    <t xml:space="preserve">atypické šachty : </t>
  </si>
  <si>
    <t>SK : 5</t>
  </si>
  <si>
    <t>RK : 3</t>
  </si>
  <si>
    <t>Š1 : 6</t>
  </si>
  <si>
    <t>Š6 : 2</t>
  </si>
  <si>
    <t>Š9 : 4</t>
  </si>
  <si>
    <t>Š10 : 3</t>
  </si>
  <si>
    <t>899623141R00</t>
  </si>
  <si>
    <t>Obetonování potrubí nebo zdiva stok betonem prostým třídy C 12/15, Beton čerstvý obyčejný;  C 12/15;  cement: CEM I;  portlandský;  Dmax = 22 mm;  S 3</t>
  </si>
  <si>
    <t xml:space="preserve">obetonování potrubí ŽB DN600/900 CV : </t>
  </si>
  <si>
    <t>úsek Š1 - SK : 126,3*0,41</t>
  </si>
  <si>
    <t>úsek RK - Š6 : 46,5*0,93</t>
  </si>
  <si>
    <t>899623181R00</t>
  </si>
  <si>
    <t>Obetonování potrubí nebo zdiva stok betonem prostým třídy C 30/37, Beton čerstvý obyčejný;  C 30/37;  prostředí: X0, XC1, XC2;  cement: CEM II;  struskoportlandský;  Dmax = 22 mm;  S 3</t>
  </si>
  <si>
    <t>obetonování potrubí shybky TLT DN500 a TLT DN300 : 38,0*(2,0*0,9-3,1416*0,266*0,266-3,1416*0,163*0,163)</t>
  </si>
  <si>
    <t>899643111R00</t>
  </si>
  <si>
    <t>Bednění pro obetonování potrubí v otevřeném příkopu</t>
  </si>
  <si>
    <t>obetonování potrubí shybky TLT DN500 a TLT DN300 : 38,0*2*0,9</t>
  </si>
  <si>
    <t>817PC011</t>
  </si>
  <si>
    <t>Navrtání ŽB potrubí DN 600/900 pro osazení napojovacího elementu DN 150, vč. dodávky a montáže napojovacího elementu F pro KT DN 150</t>
  </si>
  <si>
    <t>napojovací element pro KT DN150 : 9</t>
  </si>
  <si>
    <t>5525117406R</t>
  </si>
  <si>
    <t>trouba litinová kanalizační; tvárná litina; hrdlová; DN 300,0 mm; l = 6000,0 mm; spoj běžný pružný násuvný; PFA 49 bar; uvnitř cementová výstelka; vně zinkový povlak 200 g/m2, krycí vrstva epoxi</t>
  </si>
  <si>
    <t>Odkaz na mn. položky pořadí 82 : 38,00000*1,01</t>
  </si>
  <si>
    <t>5525117409R</t>
  </si>
  <si>
    <t>trouba litinová kanalizační; tvárná litina; hrdlová; DN 500,0 mm; l = 6000,0 mm; spoj běžný pružný násuvný; PFA 38 bar; uvnitř cementová výstelka; vně zinkový povlak 200 g/m2, krycí vrstva epoxi</t>
  </si>
  <si>
    <t>Odkaz na mn. položky pořadí 83 : 38,00000*1,01</t>
  </si>
  <si>
    <t>552PC011</t>
  </si>
  <si>
    <t>poklop kanalizační litinový; D výrobku 625 mm; tř. D 400</t>
  </si>
  <si>
    <t>popis viz příloha TZ a Technické a uživatelské standardy</t>
  </si>
  <si>
    <t>552PC012</t>
  </si>
  <si>
    <t>poklop kanalizační litinový; D výrobku 625 mm; tř. B 125</t>
  </si>
  <si>
    <t>552PC150</t>
  </si>
  <si>
    <t>manžetové těsnění pro KT DN 150 mm, spojení nového a stávajícího potrubí, D+M</t>
  </si>
  <si>
    <t>KT 150 - napojení na stáv.potrubí : 8</t>
  </si>
  <si>
    <t>59223773.AR</t>
  </si>
  <si>
    <t>trouba železobetonová vejčitá hrdlová TZO; Di = 600,0 mm; H1 900 mm; l = 2 500 mm; Fn 206,0 kN/m; výstelka čedičová</t>
  </si>
  <si>
    <t xml:space="preserve">  1/2,5*1,01</t>
  </si>
  <si>
    <t>Odkaz na mn. položky pořadí 77 : 172,80000*0,404</t>
  </si>
  <si>
    <t>592243501R</t>
  </si>
  <si>
    <t>deska zákrytová šachetní železobetonová; TZK; D1 = 1 200 mm; D = 1 470 mm; D vnitřní 1 000 mm; h = 250 mm</t>
  </si>
  <si>
    <t>59224353.AR</t>
  </si>
  <si>
    <t>konus šachetní; železobetonový; TBR; d = 1 240,0 mm; DN = 1 000,0 mm; DN 2 = 625 mm; h = 580 mm; počet stupadel 2; ocelové s PE povlakem, kapsové</t>
  </si>
  <si>
    <t>8*1,01</t>
  </si>
  <si>
    <t>59224358.AR</t>
  </si>
  <si>
    <t>skruž železobetonová TBS; DN = 1 000,0 mm; h = 250,0 mm; s = 120,00 mm; počet stupadel 1; ocelové s PE povlakem; beton C 40/50</t>
  </si>
  <si>
    <t>1*1,01</t>
  </si>
  <si>
    <t>59224361.AR</t>
  </si>
  <si>
    <t>skruž železobetonová TBS; DN = 1 000,0 mm; h = 500,0 mm; s = 120,00 mm; počet stupadel 2; ocelové s PE povlakem; beton C 40/50</t>
  </si>
  <si>
    <t>5*1,01</t>
  </si>
  <si>
    <t>59224364.AR</t>
  </si>
  <si>
    <t>skruž železobetonová TBS; DN = 1 000,0 mm; h = 1 000,0 mm; s = 120,00 mm; počet stupadel 4; ocelové s PE povlakem; beton C 40/50</t>
  </si>
  <si>
    <t>Odkaz na mn. položky pořadí 99 : 1,00000*1,01</t>
  </si>
  <si>
    <t>59224366.AR</t>
  </si>
  <si>
    <t>dno šachetní přímé; železobeton; TBZ; DN = 1 000,0 mm; D odtoku do 400 mm; h = 600 mm; t = 150 mm; beton C 40/50</t>
  </si>
  <si>
    <t>stupadla: ocel. s PE; žlab: kamenina; kyneta: 1/1 DN; nástupnice: kamenina; dno kynety: od vložky k vložce</t>
  </si>
  <si>
    <t>podrobný popis viz Vzorová prefabrikovaná šachta DN1000</t>
  </si>
  <si>
    <t>Odkaz na mn. položky pořadí 101 : 2,00000*1,01</t>
  </si>
  <si>
    <t>592243722R</t>
  </si>
  <si>
    <t>dno šachetní přímé; železobeton; TZB; DN = 1 200,0 mm; D odtoku 600 až 900 mm; h = 1 200 mm; t = 150 mm; beton C 40/50; žlab čedič; 180 °</t>
  </si>
  <si>
    <t>stupadla: ocel. s PE; žlab: čedič; kyneta: 1/1 DN; nástupnice: čedič; dno kynety: od vložky k vložce</t>
  </si>
  <si>
    <t>podrobný popis viz Vzorová prefabrikovaná šachta DN1200</t>
  </si>
  <si>
    <t>59224373.AR</t>
  </si>
  <si>
    <t>profil těsnicí elastomerní; pro spojení betonových šachetních dílů; tvar kruh; d = 1 000,0 mm</t>
  </si>
  <si>
    <t>15*1,01</t>
  </si>
  <si>
    <t>592243732R</t>
  </si>
  <si>
    <t>profil těsnicí elastomerní; pro spojení betonových šachetních dílů; tvar kruh; d = 1 200,0 mm</t>
  </si>
  <si>
    <t>59710632R</t>
  </si>
  <si>
    <t>trouba kameninová DN 150,0 mm; l = 1000,0 mm; spoj F; FN 34 kN/m</t>
  </si>
  <si>
    <t>Odkaz na mn. položky pořadí 78 : 44,50000*1,015</t>
  </si>
  <si>
    <t>59710699.AR</t>
  </si>
  <si>
    <t>trouba kameninová hrdlová; DN 300,0 mm; l = 2500,0 mm; třída 160; spoj C; FN 48 kN/m</t>
  </si>
  <si>
    <t>Odkaz na mn. položky pořadí 79 : 46,55000*1,015</t>
  </si>
  <si>
    <t>597109450R</t>
  </si>
  <si>
    <t>oblouk kameninový 30,0 °; DN 150,0 mm; spoj F; FN 34 kN/m</t>
  </si>
  <si>
    <t>Odkaz na mn. položky pořadí 81 : 10,00000*1,015</t>
  </si>
  <si>
    <t>597115505R</t>
  </si>
  <si>
    <t>odbočka kameninová hrdlová kolmá; 90,0 °; DN 300,0 mm; DN2 150 mm; spoj C/F; třída 160; FN 48 kN/m; FN2 34 kN/m</t>
  </si>
  <si>
    <t>Odkaz na mn. položky pořadí 80 : 1,00000*1,015</t>
  </si>
  <si>
    <t>936451111R00</t>
  </si>
  <si>
    <t>Výplň cementopopílkovou suspenzí  dutin 1,0 MPa</t>
  </si>
  <si>
    <t>stáv.Š 14233A - odbourání 0,8 m, zbytek zalit : 3,1416*0,5*0,5*2,0</t>
  </si>
  <si>
    <t>936452112R00</t>
  </si>
  <si>
    <t>Výplň cementopopílkovou suspenzí  potrubí 1,0 MPa, DN 150</t>
  </si>
  <si>
    <t xml:space="preserve">m     </t>
  </si>
  <si>
    <t>viz TZ : 56,6</t>
  </si>
  <si>
    <t>936452115R00</t>
  </si>
  <si>
    <t>Výplň cementopopílkovou suspenzí  potrubí 1,0 MPa, DN 300</t>
  </si>
  <si>
    <t>viz TZ : 22,9</t>
  </si>
  <si>
    <t>936452117R00</t>
  </si>
  <si>
    <t>Výplň cementopopílkovou suspenzí  potrubí 1,0 MPa, DN 500</t>
  </si>
  <si>
    <t>viz TZ : 44,5</t>
  </si>
  <si>
    <t>PC01</t>
  </si>
  <si>
    <t>Bobtnavý těsnící pásek, D+M</t>
  </si>
  <si>
    <t xml:space="preserve">napojení potrubí v atyp. šachtě : </t>
  </si>
  <si>
    <t>ŽB DN600/900 CV : 3,25*5</t>
  </si>
  <si>
    <t>TLT DN300 : 3,1416*0,326*2</t>
  </si>
  <si>
    <t>TLT DN500 : 3,1416*0,532*2</t>
  </si>
  <si>
    <t>BET DN300 : 3,1416*0,44</t>
  </si>
  <si>
    <t>BET DN400 : 3,1416*0,56</t>
  </si>
  <si>
    <t>BET DN500 : 3,1416*0,67</t>
  </si>
  <si>
    <t>KT DN300 : 3,1416*0,355*3</t>
  </si>
  <si>
    <t>PVC DN300 : 3,1416*0,3*3</t>
  </si>
  <si>
    <t>916231111RT1</t>
  </si>
  <si>
    <t>Osazení silniční obruby z dlažebních kostek včetně dodávky dlažebních kostek_x000D_
 z kostek drobných 120 mm, bez boční opěry, do lože z betonu prostého C 12/15</t>
  </si>
  <si>
    <t>822-1</t>
  </si>
  <si>
    <t>v jedné řadě, se zřízením lože tl. 5 až 10 cm, s vyplněním a zatřením spár cementovou maltou</t>
  </si>
  <si>
    <t xml:space="preserve">dvouřádek z žulových kostek : </t>
  </si>
  <si>
    <t>2*3,1416*0,5*5</t>
  </si>
  <si>
    <t>916261111RT1</t>
  </si>
  <si>
    <t>Osazení silniční obruby z dlažebních kostek včetně dodávky dlažebních kostek_x000D_
 z kostek drobných 120 mm, s boční opěrou z betonu prostého, do lože z betonu prostého C 12/15</t>
  </si>
  <si>
    <t>2*3,1416*0,62*5</t>
  </si>
  <si>
    <t>918101111R00</t>
  </si>
  <si>
    <t>Lože pod obrubníky, krajníky nebo obruby z betonu prostého C 12/15</t>
  </si>
  <si>
    <t>z dlažebních kostek z betonu prostého</t>
  </si>
  <si>
    <t>dvouřádek z žulových kostek : 3,1416*(0,85*0,85-0,45*0,45)*0,2*5</t>
  </si>
  <si>
    <t>931981021R00</t>
  </si>
  <si>
    <t xml:space="preserve">Zřízení těsnění pracovní spáry bitumenovým plechem,  </t>
  </si>
  <si>
    <t>801-5</t>
  </si>
  <si>
    <t xml:space="preserve">atyp. Š - těsněná pracovní spára (dno - stěny) : </t>
  </si>
  <si>
    <t>SK : (2,5+1,6+2,6+2,5+1,25)</t>
  </si>
  <si>
    <t>RK : (2,3*2+2,3*2)</t>
  </si>
  <si>
    <t>Š1 : (2,6*2+1,65*2)</t>
  </si>
  <si>
    <t>Š6 : (1,6*2+1,3*2)</t>
  </si>
  <si>
    <t>Š9 : 4*1,4</t>
  </si>
  <si>
    <t>Š10 : 4*1,4</t>
  </si>
  <si>
    <t>93PC01</t>
  </si>
  <si>
    <t>Dodávka a montáž vymazání spojů betonových dílců cement. maltou včetně všech souvisejících prací</t>
  </si>
  <si>
    <t xml:space="preserve">Vymazání spar betonových skruží : </t>
  </si>
  <si>
    <t>DN1000 : 2*3,1416*0,5*15</t>
  </si>
  <si>
    <t>DN1200 : 2*3,1416*0,6*4</t>
  </si>
  <si>
    <t>976085311R00</t>
  </si>
  <si>
    <t>Vybourání madel, objímek, rámů, mříží apod. kanalizačních rámů litinových, z rýhovaného plechu nebo betonových včetně poklopů nebo mříží_x000D_
 plochy do 0,6 m2</t>
  </si>
  <si>
    <t>stáv.Š : 9</t>
  </si>
  <si>
    <t>stáv.Š - odbourání 1m : 1</t>
  </si>
  <si>
    <t>96PC0300</t>
  </si>
  <si>
    <t>Vybourání stávajícího potrubí PVC DN300 ve výkopu vč.odvozu a likvidace</t>
  </si>
  <si>
    <t xml:space="preserve">rušená stáv.kan. : </t>
  </si>
  <si>
    <t>PVC DN300 : 24,95</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</si>
  <si>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</si>
  <si>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</si>
  <si>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</si>
  <si>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</si>
  <si>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</si>
  <si>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143, : </t>
  </si>
  <si>
    <t>Součet: : 0,45000</t>
  </si>
  <si>
    <t>979082219R00</t>
  </si>
  <si>
    <t>Vodorovná doprava suti po suchu příplatek k ceně za každý další i započatý 1 km přes 1 km</t>
  </si>
  <si>
    <t>Součet: : 2,70000</t>
  </si>
  <si>
    <t>979990001R00</t>
  </si>
  <si>
    <t>Poplatek za skládku stavební suti, skupina 17 09 04 z Katalogu odpadů</t>
  </si>
  <si>
    <t>998274101R00</t>
  </si>
  <si>
    <t>Přesun hmot pro trubní vedení z trub betonových v otevřeném výkopu</t>
  </si>
  <si>
    <t>Přesun hmot</t>
  </si>
  <si>
    <t>POL7_</t>
  </si>
  <si>
    <t>vodovodu nebo kanalizace ražené nebo hloubené (827 1.4, 827 2.4) z trub betonových nebo železobetonových včetně drobných objektů,</t>
  </si>
  <si>
    <t xml:space="preserve">Hmotnosti z položek s pořadovými čísly: : </t>
  </si>
  <si>
    <t xml:space="preserve">1,4,5,6,22,24,26,39,46,47,50,52,55,56,57,58,59,60,61,62,63,64,65,66,67,68,69,70,71,72,73,75,77,78, : </t>
  </si>
  <si>
    <t xml:space="preserve">79,80,81,88,89,90,91,95,96,97,103,104,105,106,107,108,109,110,111,112,114,115,116,117,118,119,120, : </t>
  </si>
  <si>
    <t xml:space="preserve">121,122,123,124,125,126,127,128,129,130,131,132,133,134,135,136,138,139,140,141, : </t>
  </si>
  <si>
    <t>Součet: : 2273,40906</t>
  </si>
  <si>
    <t>783825110R00</t>
  </si>
  <si>
    <t>Nátěry betonových povrchů syntetické Nátěry omítek a betonových povrchů syntetické betonové povrchy, jednonásobné</t>
  </si>
  <si>
    <t>800-783</t>
  </si>
  <si>
    <t>na vzduchu schnoucí</t>
  </si>
  <si>
    <t xml:space="preserve">atyp. Š - vnitřní povrch : </t>
  </si>
  <si>
    <t>Odkaz na mn. položky pořadí 104 : 135,52500*0,5</t>
  </si>
  <si>
    <t>SK : 2,3*2,3</t>
  </si>
  <si>
    <t>RK : 1,7*2,3</t>
  </si>
  <si>
    <t>Š1 : 2,0*1,65</t>
  </si>
  <si>
    <t>Š6 : 1,0*1,3</t>
  </si>
  <si>
    <t>Š9 : 1,1*1,1</t>
  </si>
  <si>
    <t>Š10 : 1,1*1,1</t>
  </si>
  <si>
    <t>460510243RT1</t>
  </si>
  <si>
    <t>Žlab kabelový prefabrikovaný TK 2, zalitý asfaltem, včetně dodávky žlabu a poklopu</t>
  </si>
  <si>
    <t>POL1_9</t>
  </si>
  <si>
    <t>kabel sdělovací CETIN : (1,0+2,0+1,0)</t>
  </si>
  <si>
    <t>kabel sdělovací nej.cz : (1,0+2,0+1,0)</t>
  </si>
  <si>
    <t>kabel NN 3x : (1,0+2,0+1,0)</t>
  </si>
  <si>
    <t>kabel NN 2x : (1,0+2,0+1,0)</t>
  </si>
  <si>
    <t>kabel VN podzemní : (1,0+2,0+1,0)*2</t>
  </si>
  <si>
    <t>kabel NN podzemní : (1,0+2,0+1,0)</t>
  </si>
  <si>
    <t>kabel NN 4x : (1,0+1,2+1,0)*3</t>
  </si>
  <si>
    <t>kabel sdělovací nej.cz : (1,0+1,2+1,0)*2</t>
  </si>
  <si>
    <t>kabel NN podzemní : (1,0+1,2+1,0)*3</t>
  </si>
  <si>
    <t>kabel NN 2x : (1,0+1,2+1,0)*2</t>
  </si>
  <si>
    <t>JKSO:</t>
  </si>
  <si>
    <t>827.21.A8</t>
  </si>
  <si>
    <t>Profil potrubí DN do 800 mm</t>
  </si>
  <si>
    <t>JKSO</t>
  </si>
  <si>
    <t xml:space="preserve"> m</t>
  </si>
  <si>
    <t>potrubí z trub betonových</t>
  </si>
  <si>
    <t>JKSOChar</t>
  </si>
  <si>
    <t>rekonstrukce a modernizace objektu prostá</t>
  </si>
  <si>
    <t>JKSOAkce</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</si>
  <si>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</si>
  <si>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</si>
  <si>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</si>
  <si>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viz příloha D.2. : 175,0</t>
  </si>
  <si>
    <t>122202202R00</t>
  </si>
  <si>
    <t>Odkopávky a prokopávky pro silnice v hornině 3 přes 100 do 1 000 m3</t>
  </si>
  <si>
    <t>s přemístěním výkopku v příčných profilech na vzdálenost do 15 m nebo s naložením na dopravní prostředek.</t>
  </si>
  <si>
    <t xml:space="preserve">viz přílohy D.2 : </t>
  </si>
  <si>
    <t>odkopávky : 1,85*10+0,6*80</t>
  </si>
  <si>
    <t>výměna podloží : 651,0*0,45</t>
  </si>
  <si>
    <t>130901121RT3</t>
  </si>
  <si>
    <t>Bourání konstrukcí v hloubených vykopávkách z betonu, prostého, těžkou technikou</t>
  </si>
  <si>
    <t>bourání bet. kcí v úrovni terénu : 1,0</t>
  </si>
  <si>
    <t>stáv. UV : 3,1416*(0,3*0,3-0,25*0,25)*2,4*1</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</si>
  <si>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</si>
  <si>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</si>
  <si>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</si>
  <si>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trativody : 120,0*0,5*0,5+2*0,2*1,2</t>
  </si>
  <si>
    <t>132201210R00</t>
  </si>
  <si>
    <t xml:space="preserve">Hloubení rýh šířky přes 60 do 200 cm do 50 m3, v hornině 3, hloubení strojně </t>
  </si>
  <si>
    <t>přípojky : 4,0*1,1*2,15</t>
  </si>
  <si>
    <t>vpusti : 2,5*1,5*1,5</t>
  </si>
  <si>
    <t xml:space="preserve">odvoz na mezideponii a zpět : </t>
  </si>
  <si>
    <t xml:space="preserve">ornice potřebná k ohumusování v tl.15 cm - zatravnění : </t>
  </si>
  <si>
    <t>Odkaz na mn. položky pořadí 17 : 54,00000*0,3</t>
  </si>
  <si>
    <t xml:space="preserve">odkopávky : </t>
  </si>
  <si>
    <t>Odkaz na mn. položky pořadí 2 : 359,45000</t>
  </si>
  <si>
    <t xml:space="preserve">hloubení rýh : </t>
  </si>
  <si>
    <t>Odkaz na mn. položky pořadí 4 : 30,48000</t>
  </si>
  <si>
    <t>Odkaz na mn. položky pořadí 5 : 15,08500</t>
  </si>
  <si>
    <t xml:space="preserve">bourání ve vykopávkách : </t>
  </si>
  <si>
    <t>Odkaz na mn. položky pořadí 3 : 1,20735</t>
  </si>
  <si>
    <t>Odkaz na mn. položky pořadí 7 : 405,01500*2</t>
  </si>
  <si>
    <t>Odkaz na mn. položky pořadí 17 : 54,00000*0,15</t>
  </si>
  <si>
    <t>171101111R00</t>
  </si>
  <si>
    <t>Uložení sypaniny do násypů zhutněných z hornin nesoudržných sypkých_x000D_
 s relativní ulehlostí l(d) 0,9 nebo v aktivní zóně</t>
  </si>
  <si>
    <t>s rozprostřením sypaniny ve vrstvách a s hrubým urovnáním,</t>
  </si>
  <si>
    <t xml:space="preserve">Výměna podloží : </t>
  </si>
  <si>
    <t>171101112R00</t>
  </si>
  <si>
    <t>Uložení sypaniny do násypů zhutněných z hornin nesoudržných sypkých_x000D_
 s relativní ulehlostí l(d) 0,9 pod nebo mimo aktivní zónu</t>
  </si>
  <si>
    <t>Dosypávky za obrubníky : 27,0</t>
  </si>
  <si>
    <t>Odkaz na mn. položky pořadí 10 : 8,10000</t>
  </si>
  <si>
    <t>viz příloha D.2. : 54,0</t>
  </si>
  <si>
    <t>Odkaz na mn. položky pořadí 14 : 54,00000</t>
  </si>
  <si>
    <t>181101102R00</t>
  </si>
  <si>
    <t>Úprava pláně v zářezech v hornině 1 až 4, se zhutněním</t>
  </si>
  <si>
    <t>Pod komunikacemi a pojížděnými zpev. plochami: : 742,0</t>
  </si>
  <si>
    <t>Pod komunikacemi pro pěší a sjezdy: : 13,0</t>
  </si>
  <si>
    <t>181301102R00</t>
  </si>
  <si>
    <t>Rozprostření a urovnání ornice v rovině v souvislé ploše do 500 m2, tloušťka vrstvy přes 100 do 150 mm</t>
  </si>
  <si>
    <t>Odkaz na mn. položky pořadí 7 : 405,01500</t>
  </si>
  <si>
    <t>Odkaz na mn. položky pořadí 3 : 1,20735*2,2</t>
  </si>
  <si>
    <t>Odkaz na mn. položky pořadí 14 : 54,00000*0,0414</t>
  </si>
  <si>
    <t>58310005.1T</t>
  </si>
  <si>
    <t>Materiál vhodný do násypů, zásypů a na výměnu podloží vč. dovozu na staveniště</t>
  </si>
  <si>
    <t>Odkaz na mn. položky pořadí 11 : 359,45000*1,111</t>
  </si>
  <si>
    <t>113107515R00</t>
  </si>
  <si>
    <t>Odstranění podkladů nebo krytů z kameniva hrubého drceného, v ploše jednotlivě do 50 m2, tloušťka vrstvy 150 mm</t>
  </si>
  <si>
    <t>Pod chodníky : 14,0</t>
  </si>
  <si>
    <t>113107520R00</t>
  </si>
  <si>
    <t>Odstranění podkladů nebo krytů z kameniva hrubého drceného, v ploše jednotlivě do 50 m2, tloušťka vrstvy 200 mm</t>
  </si>
  <si>
    <t>štěrkové plochy : 10,0</t>
  </si>
  <si>
    <t>113107630R00</t>
  </si>
  <si>
    <t>Odstranění podkladů nebo krytů z kameniva hrubého drceného, v ploše jednotlivě nad 50 m2, tloušťka vrstvy 300 mm</t>
  </si>
  <si>
    <t>Pod komunikací : 370,0</t>
  </si>
  <si>
    <t>Nezpevněné komunikace : 210,0</t>
  </si>
  <si>
    <t xml:space="preserve">22,23,24, : </t>
  </si>
  <si>
    <t>Součet: : 391,82000</t>
  </si>
  <si>
    <t>Součet: : 2350,92000</t>
  </si>
  <si>
    <t>979990113T00</t>
  </si>
  <si>
    <t>Poplatek za uložení suti - zemina a kamení,skupina 17 05 04 z Katalogu odpadů</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</si>
  <si>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</si>
  <si>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</si>
  <si>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</si>
  <si>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Vybourání krytu z betonové dlažby tl. do 80 mm : 14,0</t>
  </si>
  <si>
    <t>113109325R00</t>
  </si>
  <si>
    <t>Odstranění podkladů nebo krytů z betonu prostého, v ploše jednotlivě do 50 m2, tloušťka vrstvy 250 mm</t>
  </si>
  <si>
    <t>Vybourání betonové přídlažby vč. lože tl. 150 mm : 12,0*0,25</t>
  </si>
  <si>
    <t>Vybourání přídlažby z žulových kostek vč. lože tl. 150 mm : 6,0*0,25</t>
  </si>
  <si>
    <t xml:space="preserve">28,29, : </t>
  </si>
  <si>
    <t>Součet: : 5,85000</t>
  </si>
  <si>
    <t>Součet: : 35,10000</t>
  </si>
  <si>
    <t>113151214R00</t>
  </si>
  <si>
    <t>Odstranění podkladu, krytu frézováním povrch živičný, plochy přes 500 m2 na jednom objektu nebo při provádění pruhu šířky přes  750 mm bez překážek v trase, tloušťky 50 mm</t>
  </si>
  <si>
    <t>s naložením na dopravní prostředek, očištění povrchu od frézované plochy, opotřebování frézovacích nástrojů (nožů, upínacích kroužků, držáků) nutné ruční odstranění (vybourání) živičného krytu kolem překážek,</t>
  </si>
  <si>
    <t>viz příloha D.2 : 740,0</t>
  </si>
  <si>
    <t xml:space="preserve">33, : </t>
  </si>
  <si>
    <t>Součet: : 81,40000</t>
  </si>
  <si>
    <t>Součet: : 488,40000</t>
  </si>
  <si>
    <t>979990112R00</t>
  </si>
  <si>
    <t>Poplatek za skládku obalované kamenivo, asfalt, kusovost do 300 x 300 mm, skupina 17 03 02 z Katalogu odpadů</t>
  </si>
  <si>
    <t>113202111R00</t>
  </si>
  <si>
    <t>Vytrhání obrub z krajníků nebo obrubníků stojatých</t>
  </si>
  <si>
    <t>s vybouráním lože, s přemístěním hmot na skládku na vzdálenost do 3 m nebo naložením na dopravní prostředek</t>
  </si>
  <si>
    <t>stojatých š. do 0.15 m : 23,0</t>
  </si>
  <si>
    <t xml:space="preserve">37, : </t>
  </si>
  <si>
    <t>Součet: : 6,21000</t>
  </si>
  <si>
    <t>Součet: : 37,26000</t>
  </si>
  <si>
    <t>212561111R00</t>
  </si>
  <si>
    <t>Výplň trativodů kamenivem hrubým drceným, frakce 4-16 mm</t>
  </si>
  <si>
    <t>do rýh bez zhutnění s úpravou povrchu výplně,</t>
  </si>
  <si>
    <t>Zřízení vsakovací rýhy : 120,0*0,5*0,6</t>
  </si>
  <si>
    <t>212971110R00</t>
  </si>
  <si>
    <t xml:space="preserve">Zřízení opláštění odvod. trativodů z geotextilie o sklonu do 2,5,  </t>
  </si>
  <si>
    <t>v rýze nebo v zářezu se stěnami,</t>
  </si>
  <si>
    <t>odvodňovací drenáž : 120,0*4*0,55*1,2</t>
  </si>
  <si>
    <t>69366015R</t>
  </si>
  <si>
    <t>geotextilie směs přírodních a syntetických vláken; funkce separační, ochranná; plošná hmotnost 250 g/m2</t>
  </si>
  <si>
    <t xml:space="preserve">viz opláštění trativodů : </t>
  </si>
  <si>
    <t>Odkaz na mn. položky pořadí 42 : 316,80000*1,02</t>
  </si>
  <si>
    <t>564851111RT2</t>
  </si>
  <si>
    <t>Podklad ze štěrkodrti s rozprostřením a zhutněním frakce 0-32 mm, tloušťka po zhutnění 150 mm</t>
  </si>
  <si>
    <t xml:space="preserve">Konstrukce 1 - asfalt : </t>
  </si>
  <si>
    <t>Odkaz na mn. položky pořadí 51 : 380,00000</t>
  </si>
  <si>
    <t xml:space="preserve">Konstrukce 3 - chodník : </t>
  </si>
  <si>
    <t>Odkaz na mn. položky pořadí 52 : 13,00000</t>
  </si>
  <si>
    <t>564861111RT4</t>
  </si>
  <si>
    <t>Podklad ze štěrkodrti s rozprostřením a zhutněním frakce 0-63 mm, tloušťka po zhutnění 200 mm</t>
  </si>
  <si>
    <t>rozšíření : 478-380</t>
  </si>
  <si>
    <t xml:space="preserve">Konstrukce 2 - MZK : </t>
  </si>
  <si>
    <t>Odkaz na mn. položky pořadí 46 : 210,00000</t>
  </si>
  <si>
    <t>rozšíření : 264-210</t>
  </si>
  <si>
    <t>564952111R00</t>
  </si>
  <si>
    <t>Podklad nebo kryt z mechanicky zpevněného kameniva (MZK) tloušťka po zhutnění 150 mm</t>
  </si>
  <si>
    <t>s rozprostřením a zhutněním</t>
  </si>
  <si>
    <t>Konstrukce 2 - MZK : 210,0</t>
  </si>
  <si>
    <t>565151111R00</t>
  </si>
  <si>
    <t>Podklad z kameniva obaleného asfaltem ACP 16+ až ACP 22+, v pruhu šířky do 3 m, třídy 1, tloušťka po zhutnění 70 mm</t>
  </si>
  <si>
    <t xml:space="preserve">Konstrukce 1 : </t>
  </si>
  <si>
    <t>569831111R00</t>
  </si>
  <si>
    <t>Zpevnění krajnic nebo komun. pro pěší štěrkodrtí tloušťka po zhutnění 100 mm</t>
  </si>
  <si>
    <t>573111112R00</t>
  </si>
  <si>
    <t>Postřik živičný infiltrační s posypem kamenivem v množství 1 kg/m2</t>
  </si>
  <si>
    <t>z asfaltu silničního</t>
  </si>
  <si>
    <t xml:space="preserve">pod ACP : </t>
  </si>
  <si>
    <t>Odkaz na mn. položky pořadí 47 : 380,00000</t>
  </si>
  <si>
    <t>573211112T35</t>
  </si>
  <si>
    <t>Postřik živičný spojovací z asfaltu 0,35 kg/m2</t>
  </si>
  <si>
    <t xml:space="preserve">pod ACO : </t>
  </si>
  <si>
    <t>577131111RT2</t>
  </si>
  <si>
    <t>Beton asfaltový s rozprostřením a zhutněním v pruhu šířky do 3 m, ACO 11+, tloušťky 40 mm, plochy od 201 do 1000 m2</t>
  </si>
  <si>
    <t>Konstrukce 1 : 380,0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</si>
  <si>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</si>
  <si>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</si>
  <si>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</si>
  <si>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Konstrukce 3 - chodník : 10,0+3,0</t>
  </si>
  <si>
    <t>596291111R00</t>
  </si>
  <si>
    <t>Řezání zámkové dlažby tloušťky 60 mm</t>
  </si>
  <si>
    <t>59245110R</t>
  </si>
  <si>
    <t>dlažba betonová dvouvrstvá, skladebná; obdélník; šedá; l = 200 mm; š = 100 mm; tl. 60,0 mm</t>
  </si>
  <si>
    <t>Odkaz na mn. položky pořadí 52 : 13,00000*1,05</t>
  </si>
  <si>
    <t>Odkaz na mn. položky pořadí 55 : 3,15000*-1</t>
  </si>
  <si>
    <t>592451151R</t>
  </si>
  <si>
    <t>dlažba betonová dvouvrstvá, skladebná; obdélník; dlaždice pro nevidomé; červená; l = 200 mm; š = 100 mm; tl. 60,0 mm</t>
  </si>
  <si>
    <t>3*1,05</t>
  </si>
  <si>
    <t>639571215R00</t>
  </si>
  <si>
    <t>Kačírek pro okapový chodník tl. 150 mm</t>
  </si>
  <si>
    <t>801-1</t>
  </si>
  <si>
    <t>895941311RT2</t>
  </si>
  <si>
    <t xml:space="preserve">Zřízení vpusti kanalizační uliční z betonových dílců_x000D_
 včetně dodávky dílců pro uliční vpusti TBV_x000D_
 pro typ UVB-50 </t>
  </si>
  <si>
    <t>včetně zřízení lože ze štěrkopísku,</t>
  </si>
  <si>
    <t>899203111RT3</t>
  </si>
  <si>
    <t>Osazení mříží litinových včetně dodání mříže _x000D_
 500 x 500 mm, únosnost D400</t>
  </si>
  <si>
    <t>včetně rámů a košů na bahno,</t>
  </si>
  <si>
    <t>Odkaz na mn. položky pořadí 61 : 4,00000*0,19</t>
  </si>
  <si>
    <t>976085211R00</t>
  </si>
  <si>
    <t>Vybourání madel, objímek, rámů, mříží apod. kanalizačních rámů litinových, z rýhovaného plechu nebo betonových včetně poklopů nebo mříží_x000D_
 plochy do 0,3 m2</t>
  </si>
  <si>
    <t>831350113RAF</t>
  </si>
  <si>
    <t>Kanalizační přípojka D 160 mm, rýha 900x2000 mm</t>
  </si>
  <si>
    <t>AP-HSV</t>
  </si>
  <si>
    <t>Agregovaná položka</t>
  </si>
  <si>
    <t>POL2_</t>
  </si>
  <si>
    <t>přípojka UV : 4,0</t>
  </si>
  <si>
    <t>55343925R</t>
  </si>
  <si>
    <t>koš pro uliční vpust; pozink; vysoký; pro rám 500/500 mm</t>
  </si>
  <si>
    <t>Odkaz na mn. položky pořadí 58 : 1,00000</t>
  </si>
  <si>
    <t>do betonového lože třídy C20/25 n XF3</t>
  </si>
  <si>
    <t>917862111R00</t>
  </si>
  <si>
    <t>Osazení silničního nebo chodníkového betonového obrubníku stojatého, s boční opěrou z betonu prostého, do lože z betonu prostého C 12/15</t>
  </si>
  <si>
    <t>S dodáním hmot pro lože tl. 80-100 mm.</t>
  </si>
  <si>
    <t>Osazení betonového obrubníku 100/15/25 : 5,0</t>
  </si>
  <si>
    <t>Osazení betonového obrubníku 50/15/25 : 3,0</t>
  </si>
  <si>
    <t>Osazení nájezdového obrubníku 100/15/15 : 94,0</t>
  </si>
  <si>
    <t>Osazení chodníkového obrubníku 100/8/20 : 10,0</t>
  </si>
  <si>
    <t>Osazení náběhového obrubníku pravého 100/15/25-15 NP : 1,0</t>
  </si>
  <si>
    <t>Osazení náběhového obrubníku pravého 100/15/25-15 NL : 1,0</t>
  </si>
  <si>
    <t>919735114R00</t>
  </si>
  <si>
    <t>Řezání stávajících krytů nebo podkladů živičných, hloubky přes 150 do 200 mm</t>
  </si>
  <si>
    <t>včetně spotřeby vody</t>
  </si>
  <si>
    <t>919735112V01</t>
  </si>
  <si>
    <t>Řezání stávajícího živičného krytu tl. 5 - 10 cm, ošetření spáry - zálivkové hmoty, těsnící proužek</t>
  </si>
  <si>
    <t>91PC02</t>
  </si>
  <si>
    <t>Strojní čištění vozovek s krytem betonovým nebo živičným metením bláta, prachu nebo hlinitého nánosu, s jeho odklizením</t>
  </si>
  <si>
    <t>položka pro zajištění jednotkové ceny; čistící práce budou probíhat na požadavek TDI a fakturovány dle skutečného rozsahu</t>
  </si>
  <si>
    <t>91PC03</t>
  </si>
  <si>
    <t>Čištění vozovek splachováním vodou povrchu podkladu nebo krytu živičného, betonového nebo dlážděného</t>
  </si>
  <si>
    <t>59217422R</t>
  </si>
  <si>
    <t>obrubník chodníkový materiál beton; l = 1000,0 mm; š = 80,0 mm; h = 200,0 mm; barva šedá</t>
  </si>
  <si>
    <t>Osazení chodníkového obrubníku 100/8/20 : 10,0*1,01</t>
  </si>
  <si>
    <t>59217471R</t>
  </si>
  <si>
    <t>obrubník silniční materiál beton; l = 500,0 mm; š = 150,0 mm; h = 250,0 mm; barva šedá</t>
  </si>
  <si>
    <t>Osazení betonového obrubníku 50/15/25 : 2*3,0*1,01</t>
  </si>
  <si>
    <t>59217472R</t>
  </si>
  <si>
    <t>obrubník silniční materiál beton; l = 1000,0 mm; š = 150,0 mm; h = 250,0 mm; barva šedá</t>
  </si>
  <si>
    <t>Osazení betonového obrubníku 100/15/25 : 5,0*1,01</t>
  </si>
  <si>
    <t>59217476R</t>
  </si>
  <si>
    <t>obrubník silniční nájezdový; materiál beton; l = 1000,0 mm; š = 150,0 mm; h = 150,0 mm; barva šedá</t>
  </si>
  <si>
    <t>Osazení nájezdového obrubníku 100/15/15 : 94,0*1,01</t>
  </si>
  <si>
    <t>59217480R</t>
  </si>
  <si>
    <t>obrubník silniční přechodový levý; materiál beton; l = 1000,0 mm; š = 150,0 mm; výškový rozsah h = 150 až 250 mm; barva šedá</t>
  </si>
  <si>
    <t>Osazení náběhového obrubníku pravého 100/15/25-15 NL : 1,0*1,01</t>
  </si>
  <si>
    <t>59217481R</t>
  </si>
  <si>
    <t>obrubník silniční přechodový pravý; materiál beton; l = 1000,0 mm; š = 150,0 mm; výškový rozsah h = 150 až 250 mm; barva šedá</t>
  </si>
  <si>
    <t>Osazení náběhového obrubníku pravého 100/15/25-15 NP : 1,0*1,01</t>
  </si>
  <si>
    <t>998225111R00</t>
  </si>
  <si>
    <t>Přesun hmot komunikací a letišť, kryt živičný jakékoliv délky objektu</t>
  </si>
  <si>
    <t>vodorovně do 200 m</t>
  </si>
  <si>
    <t xml:space="preserve">20,21,41,42,43,44,45,46,47,48,49,50,51,52,53,54,55,56,57,58,59,62,63,64,69,70,71,72,73,74, : </t>
  </si>
  <si>
    <t>Součet: : 1481,68047</t>
  </si>
  <si>
    <t>822.2</t>
  </si>
  <si>
    <t>Komunikace pozemní</t>
  </si>
  <si>
    <t xml:space="preserve"> m2</t>
  </si>
  <si>
    <t>kryt (materiál konstrukce krytu) z kameniva obalovaného živicí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</si>
</sst>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21"/>
      <name val="Arial CE"/>
      <family val="2"/>
      <charset val="238"/>
    </font>
    <font>
      <sz val="8"/>
      <color rgb="FFDE3801"/>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8" fillId="0" borderId="0"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7" fillId="0" borderId="18" xfId="0"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20"/>
  <sheetViews>
    <sheetView showGridLines="0" tabSelected="1" view="pageBreakPreview" topLeftCell="B1" zoomScaleNormal="100" zoomScaleSheetLayoutView="100"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44</v>
      </c>
      <c r="E2" s="107" t="s">
        <v>45</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46</v>
      </c>
      <c r="E5" s="87"/>
      <c r="F5" s="87"/>
      <c r="G5" s="87"/>
      <c r="H5" s="18" t="s">
        <v>40</v>
      </c>
      <c r="I5" s="124" t="s">
        <v>50</v>
      </c>
      <c r="J5" s="8"/>
    </row>
    <row r="6" spans="1:15" ht="15.75" customHeight="1" x14ac:dyDescent="0.2">
      <c r="A6" s="2"/>
      <c r="B6" s="27"/>
      <c r="C6" s="52"/>
      <c r="D6" s="121" t="s">
        <v>47</v>
      </c>
      <c r="E6" s="88"/>
      <c r="F6" s="88"/>
      <c r="G6" s="88"/>
      <c r="H6" s="18" t="s">
        <v>34</v>
      </c>
      <c r="I6" s="124" t="s">
        <v>51</v>
      </c>
      <c r="J6" s="8"/>
    </row>
    <row r="7" spans="1:15" ht="15.75" customHeight="1" x14ac:dyDescent="0.2">
      <c r="A7" s="2"/>
      <c r="B7" s="28"/>
      <c r="C7" s="53"/>
      <c r="D7" s="123" t="s">
        <v>49</v>
      </c>
      <c r="E7" s="122" t="s">
        <v>48</v>
      </c>
      <c r="F7" s="89"/>
      <c r="G7" s="89"/>
      <c r="H7" s="23"/>
      <c r="I7" s="22"/>
      <c r="J7" s="33"/>
    </row>
    <row r="8" spans="1:15" ht="24" hidden="1" customHeight="1" x14ac:dyDescent="0.2">
      <c r="A8" s="2"/>
      <c r="B8" s="30" t="s">
        <v>20</v>
      </c>
      <c r="D8" s="125" t="s">
        <v>52</v>
      </c>
      <c r="H8" s="18" t="s">
        <v>40</v>
      </c>
      <c r="I8" s="124" t="s">
        <v>56</v>
      </c>
      <c r="J8" s="8"/>
    </row>
    <row r="9" spans="1:15" ht="15.75" hidden="1" customHeight="1" x14ac:dyDescent="0.2">
      <c r="A9" s="2"/>
      <c r="B9" s="2"/>
      <c r="D9" s="125" t="s">
        <v>53</v>
      </c>
      <c r="H9" s="18" t="s">
        <v>34</v>
      </c>
      <c r="I9" s="124" t="s">
        <v>57</v>
      </c>
      <c r="J9" s="8"/>
    </row>
    <row r="10" spans="1:15" ht="15.75" hidden="1" customHeight="1" x14ac:dyDescent="0.2">
      <c r="A10" s="2"/>
      <c r="B10" s="34"/>
      <c r="C10" s="53"/>
      <c r="D10" s="123" t="s">
        <v>55</v>
      </c>
      <c r="E10" s="126" t="s">
        <v>54</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t="s">
        <v>43</v>
      </c>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SUMIF(F195:F216,A16,I195:I216)+SUMIF(F195:F216,"PSU",I195:I216)</f>
        <v>0</v>
      </c>
      <c r="J16" s="81"/>
    </row>
    <row r="17" spans="1:10" ht="23.25" customHeight="1" x14ac:dyDescent="0.2">
      <c r="A17" s="196" t="s">
        <v>25</v>
      </c>
      <c r="B17" s="37" t="s">
        <v>25</v>
      </c>
      <c r="C17" s="58"/>
      <c r="D17" s="59"/>
      <c r="E17" s="79"/>
      <c r="F17" s="80"/>
      <c r="G17" s="79"/>
      <c r="H17" s="80"/>
      <c r="I17" s="79">
        <f>SUMIF(F195:F216,A17,I195:I216)</f>
        <v>0</v>
      </c>
      <c r="J17" s="81"/>
    </row>
    <row r="18" spans="1:10" ht="23.25" customHeight="1" x14ac:dyDescent="0.2">
      <c r="A18" s="196" t="s">
        <v>26</v>
      </c>
      <c r="B18" s="37" t="s">
        <v>26</v>
      </c>
      <c r="C18" s="58"/>
      <c r="D18" s="59"/>
      <c r="E18" s="79"/>
      <c r="F18" s="80"/>
      <c r="G18" s="79"/>
      <c r="H18" s="80"/>
      <c r="I18" s="79">
        <f>SUMIF(F195:F216,A18,I195:I216)</f>
        <v>0</v>
      </c>
      <c r="J18" s="81"/>
    </row>
    <row r="19" spans="1:10" ht="23.25" customHeight="1" x14ac:dyDescent="0.2">
      <c r="A19" s="196" t="s">
        <v>189</v>
      </c>
      <c r="B19" s="37" t="s">
        <v>27</v>
      </c>
      <c r="C19" s="58"/>
      <c r="D19" s="59"/>
      <c r="E19" s="79"/>
      <c r="F19" s="80"/>
      <c r="G19" s="79"/>
      <c r="H19" s="80"/>
      <c r="I19" s="79">
        <f>SUMIF(F195:F216,A19,I195:I216)</f>
        <v>0</v>
      </c>
      <c r="J19" s="81"/>
    </row>
    <row r="20" spans="1:10" ht="23.25" customHeight="1" x14ac:dyDescent="0.2">
      <c r="A20" s="196" t="s">
        <v>190</v>
      </c>
      <c r="B20" s="37" t="s">
        <v>28</v>
      </c>
      <c r="C20" s="58"/>
      <c r="D20" s="59"/>
      <c r="E20" s="79"/>
      <c r="F20" s="80"/>
      <c r="G20" s="79"/>
      <c r="H20" s="80"/>
      <c r="I20" s="79">
        <f>SUMIF(F195:F216,A20,I195:I216)</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IF(A29&gt;50, ROUNDUP(A27, 0), ROUNDDOWN(A27, 0))</f>
        <v>0</v>
      </c>
      <c r="H29" s="172"/>
      <c r="I29" s="172"/>
      <c r="J29" s="173" t="s">
        <v>69</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t="s">
        <v>58</v>
      </c>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59</v>
      </c>
      <c r="C39" s="146"/>
      <c r="D39" s="146"/>
      <c r="E39" s="146"/>
      <c r="F39" s="147">
        <f>'VON 1 Naklady'!AE45+'SO 01 1 Pol'!AE878+'SO 02 1 Pol'!AE261</f>
        <v>0</v>
      </c>
      <c r="G39" s="148">
        <f>'VON 1 Naklady'!AF45+'SO 01 1 Pol'!AF878+'SO 02 1 Pol'!AF261</f>
        <v>0</v>
      </c>
      <c r="H39" s="149">
        <f>(F39*SazbaDPH1/100)+(G39*SazbaDPH2/100)</f>
        <v>0</v>
      </c>
      <c r="I39" s="149">
        <f>F39+G39+H39</f>
        <v>0</v>
      </c>
      <c r="J39" s="150" t="str">
        <f>IF(CenaCelkemVypocet=0,"",I39/CenaCelkemVypocet*100)</f>
        <v/>
      </c>
    </row>
    <row r="40" spans="1:10" ht="25.5" customHeight="1" x14ac:dyDescent="0.2">
      <c r="A40" s="135">
        <v>2</v>
      </c>
      <c r="B40" s="151"/>
      <c r="C40" s="152" t="s">
        <v>60</v>
      </c>
      <c r="D40" s="152"/>
      <c r="E40" s="152"/>
      <c r="F40" s="153">
        <f>'VON 1 Naklady'!AE45</f>
        <v>0</v>
      </c>
      <c r="G40" s="154">
        <f>'VON 1 Naklady'!AF45</f>
        <v>0</v>
      </c>
      <c r="H40" s="154">
        <f>(F40*SazbaDPH1/100)+(G40*SazbaDPH2/100)</f>
        <v>0</v>
      </c>
      <c r="I40" s="154">
        <f>F40+G40+H40</f>
        <v>0</v>
      </c>
      <c r="J40" s="155" t="str">
        <f>IF(CenaCelkemVypocet=0,"",I40/CenaCelkemVypocet*100)</f>
        <v/>
      </c>
    </row>
    <row r="41" spans="1:10" ht="25.5" customHeight="1" x14ac:dyDescent="0.2">
      <c r="A41" s="135">
        <v>3</v>
      </c>
      <c r="B41" s="156" t="s">
        <v>61</v>
      </c>
      <c r="C41" s="146" t="s">
        <v>62</v>
      </c>
      <c r="D41" s="146"/>
      <c r="E41" s="146"/>
      <c r="F41" s="157">
        <f>'VON 1 Naklady'!AE45</f>
        <v>0</v>
      </c>
      <c r="G41" s="149">
        <f>'VON 1 Naklady'!AF45</f>
        <v>0</v>
      </c>
      <c r="H41" s="149">
        <f>(F41*SazbaDPH1/100)+(G41*SazbaDPH2/100)</f>
        <v>0</v>
      </c>
      <c r="I41" s="149">
        <f>F41+G41+H41</f>
        <v>0</v>
      </c>
      <c r="J41" s="150" t="str">
        <f>IF(CenaCelkemVypocet=0,"",I41/CenaCelkemVypocet*100)</f>
        <v/>
      </c>
    </row>
    <row r="42" spans="1:10" ht="25.5" customHeight="1" x14ac:dyDescent="0.2">
      <c r="A42" s="135">
        <v>2</v>
      </c>
      <c r="B42" s="151"/>
      <c r="C42" s="152" t="s">
        <v>63</v>
      </c>
      <c r="D42" s="152"/>
      <c r="E42" s="152"/>
      <c r="F42" s="153"/>
      <c r="G42" s="154"/>
      <c r="H42" s="154">
        <f>(F42*SazbaDPH1/100)+(G42*SazbaDPH2/100)</f>
        <v>0</v>
      </c>
      <c r="I42" s="154"/>
      <c r="J42" s="155"/>
    </row>
    <row r="43" spans="1:10" ht="25.5" customHeight="1" x14ac:dyDescent="0.2">
      <c r="A43" s="135">
        <v>2</v>
      </c>
      <c r="B43" s="151" t="s">
        <v>64</v>
      </c>
      <c r="C43" s="152" t="s">
        <v>65</v>
      </c>
      <c r="D43" s="152"/>
      <c r="E43" s="152"/>
      <c r="F43" s="153">
        <f>'SO 01 1 Pol'!AE878</f>
        <v>0</v>
      </c>
      <c r="G43" s="154">
        <f>'SO 01 1 Pol'!AF878</f>
        <v>0</v>
      </c>
      <c r="H43" s="154">
        <f>(F43*SazbaDPH1/100)+(G43*SazbaDPH2/100)</f>
        <v>0</v>
      </c>
      <c r="I43" s="154">
        <f>F43+G43+H43</f>
        <v>0</v>
      </c>
      <c r="J43" s="155" t="str">
        <f>IF(CenaCelkemVypocet=0,"",I43/CenaCelkemVypocet*100)</f>
        <v/>
      </c>
    </row>
    <row r="44" spans="1:10" ht="25.5" customHeight="1" x14ac:dyDescent="0.2">
      <c r="A44" s="135">
        <v>3</v>
      </c>
      <c r="B44" s="156" t="s">
        <v>61</v>
      </c>
      <c r="C44" s="146" t="s">
        <v>65</v>
      </c>
      <c r="D44" s="146"/>
      <c r="E44" s="146"/>
      <c r="F44" s="157">
        <f>'SO 01 1 Pol'!AE878</f>
        <v>0</v>
      </c>
      <c r="G44" s="149">
        <f>'SO 01 1 Pol'!AF878</f>
        <v>0</v>
      </c>
      <c r="H44" s="149">
        <f>(F44*SazbaDPH1/100)+(G44*SazbaDPH2/100)</f>
        <v>0</v>
      </c>
      <c r="I44" s="149">
        <f>F44+G44+H44</f>
        <v>0</v>
      </c>
      <c r="J44" s="150" t="str">
        <f>IF(CenaCelkemVypocet=0,"",I44/CenaCelkemVypocet*100)</f>
        <v/>
      </c>
    </row>
    <row r="45" spans="1:10" ht="25.5" customHeight="1" x14ac:dyDescent="0.2">
      <c r="A45" s="135">
        <v>2</v>
      </c>
      <c r="B45" s="151" t="s">
        <v>66</v>
      </c>
      <c r="C45" s="152" t="s">
        <v>67</v>
      </c>
      <c r="D45" s="152"/>
      <c r="E45" s="152"/>
      <c r="F45" s="153">
        <f>'SO 02 1 Pol'!AE261</f>
        <v>0</v>
      </c>
      <c r="G45" s="154">
        <f>'SO 02 1 Pol'!AF261</f>
        <v>0</v>
      </c>
      <c r="H45" s="154">
        <f>(F45*SazbaDPH1/100)+(G45*SazbaDPH2/100)</f>
        <v>0</v>
      </c>
      <c r="I45" s="154">
        <f>F45+G45+H45</f>
        <v>0</v>
      </c>
      <c r="J45" s="155" t="str">
        <f>IF(CenaCelkemVypocet=0,"",I45/CenaCelkemVypocet*100)</f>
        <v/>
      </c>
    </row>
    <row r="46" spans="1:10" ht="25.5" customHeight="1" x14ac:dyDescent="0.2">
      <c r="A46" s="135">
        <v>3</v>
      </c>
      <c r="B46" s="156" t="s">
        <v>61</v>
      </c>
      <c r="C46" s="146" t="s">
        <v>67</v>
      </c>
      <c r="D46" s="146"/>
      <c r="E46" s="146"/>
      <c r="F46" s="157">
        <f>'SO 02 1 Pol'!AE261</f>
        <v>0</v>
      </c>
      <c r="G46" s="149">
        <f>'SO 02 1 Pol'!AF261</f>
        <v>0</v>
      </c>
      <c r="H46" s="149">
        <f>(F46*SazbaDPH1/100)+(G46*SazbaDPH2/100)</f>
        <v>0</v>
      </c>
      <c r="I46" s="149">
        <f>F46+G46+H46</f>
        <v>0</v>
      </c>
      <c r="J46" s="150" t="str">
        <f>IF(CenaCelkemVypocet=0,"",I46/CenaCelkemVypocet*100)</f>
        <v/>
      </c>
    </row>
    <row r="47" spans="1:10" ht="25.5" customHeight="1" x14ac:dyDescent="0.2">
      <c r="A47" s="135"/>
      <c r="B47" s="158" t="s">
        <v>68</v>
      </c>
      <c r="C47" s="159"/>
      <c r="D47" s="159"/>
      <c r="E47" s="160"/>
      <c r="F47" s="161">
        <f>SUMIF(A39:A46,"=1",F39:F46)</f>
        <v>0</v>
      </c>
      <c r="G47" s="162">
        <f>SUMIF(A39:A46,"=1",G39:G46)</f>
        <v>0</v>
      </c>
      <c r="H47" s="162">
        <f>SUMIF(A39:A46,"=1",H39:H46)</f>
        <v>0</v>
      </c>
      <c r="I47" s="162">
        <f>SUMIF(A39:A46,"=1",I39:I46)</f>
        <v>0</v>
      </c>
      <c r="J47" s="163">
        <f>SUMIF(A39:A46,"=1",J39:J46)</f>
        <v>0</v>
      </c>
    </row>
    <row r="49" spans="1:52" x14ac:dyDescent="0.2">
      <c r="A49" t="s">
        <v>70</v>
      </c>
      <c r="B49" t="s">
        <v>71</v>
      </c>
    </row>
    <row r="50" spans="1:52" x14ac:dyDescent="0.2">
      <c r="B50" s="175" t="s">
        <v>72</v>
      </c>
      <c r="C50" s="175"/>
      <c r="D50" s="175"/>
      <c r="E50" s="175"/>
      <c r="F50" s="175"/>
      <c r="G50" s="175"/>
      <c r="H50" s="175"/>
      <c r="I50" s="175"/>
      <c r="J50" s="175"/>
      <c r="AZ50" s="174" t="str">
        <f>B50</f>
        <v>1. PODMÍNKY PRO ZPRACOVÁNÍ NABÍDKOVÉ CENY</v>
      </c>
    </row>
    <row r="52" spans="1:52" x14ac:dyDescent="0.2">
      <c r="B52" s="175" t="s">
        <v>73</v>
      </c>
      <c r="C52" s="175"/>
      <c r="D52" s="175"/>
      <c r="E52" s="175"/>
      <c r="F52" s="175"/>
      <c r="G52" s="175"/>
      <c r="H52" s="175"/>
      <c r="I52" s="175"/>
      <c r="J52" s="175"/>
      <c r="AZ52" s="174" t="str">
        <f>B52</f>
        <v>Preambule</v>
      </c>
    </row>
    <row r="54" spans="1:52" ht="51" x14ac:dyDescent="0.2">
      <c r="B54" s="175" t="s">
        <v>74</v>
      </c>
      <c r="C54" s="175"/>
      <c r="D54" s="175"/>
      <c r="E54" s="175"/>
      <c r="F54" s="175"/>
      <c r="G54" s="175"/>
      <c r="H54" s="175"/>
      <c r="I54" s="175"/>
      <c r="J54" s="175"/>
      <c r="AZ54" s="174"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6" spans="1:52" ht="51" x14ac:dyDescent="0.2">
      <c r="B56" s="175" t="s">
        <v>75</v>
      </c>
      <c r="C56" s="175"/>
      <c r="D56" s="175"/>
      <c r="E56" s="175"/>
      <c r="F56" s="175"/>
      <c r="G56" s="175"/>
      <c r="H56" s="175"/>
      <c r="I56" s="175"/>
      <c r="J56" s="175"/>
      <c r="AZ56" s="174" t="str">
        <f>B56</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8" spans="1:52" x14ac:dyDescent="0.2">
      <c r="B58" s="175" t="s">
        <v>76</v>
      </c>
      <c r="C58" s="175"/>
      <c r="D58" s="175"/>
      <c r="E58" s="175"/>
      <c r="F58" s="175"/>
      <c r="G58" s="175"/>
      <c r="H58" s="175"/>
      <c r="I58" s="175"/>
      <c r="J58" s="175"/>
      <c r="AZ58" s="174" t="str">
        <f>B58</f>
        <v>Vymezení některých pojmů</v>
      </c>
    </row>
    <row r="60" spans="1:52" x14ac:dyDescent="0.2">
      <c r="B60" s="175" t="s">
        <v>77</v>
      </c>
      <c r="C60" s="175"/>
      <c r="D60" s="175"/>
      <c r="E60" s="175"/>
      <c r="F60" s="175"/>
      <c r="G60" s="175"/>
      <c r="H60" s="175"/>
      <c r="I60" s="175"/>
      <c r="J60" s="175"/>
      <c r="AZ60" s="174" t="str">
        <f>B60</f>
        <v>Pro účely zpracování nabídkové ceny jsou použity některé pojmy, pod kterými se rozumí:</v>
      </c>
    </row>
    <row r="62" spans="1:52" ht="38.25" x14ac:dyDescent="0.2">
      <c r="B62" s="175" t="s">
        <v>78</v>
      </c>
      <c r="C62" s="175"/>
      <c r="D62" s="175"/>
      <c r="E62" s="175"/>
      <c r="F62" s="175"/>
      <c r="G62" s="175"/>
      <c r="H62" s="175"/>
      <c r="I62" s="175"/>
      <c r="J62" s="175"/>
      <c r="AZ62" s="174" t="str">
        <f>B62</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B64" s="175" t="s">
        <v>79</v>
      </c>
      <c r="C64" s="175"/>
      <c r="D64" s="175"/>
      <c r="E64" s="175"/>
      <c r="F64" s="175"/>
      <c r="G64" s="175"/>
      <c r="H64" s="175"/>
      <c r="I64" s="175"/>
      <c r="J64" s="175"/>
      <c r="AZ64" s="174" t="str">
        <f>B64</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6" spans="2:52" ht="51" x14ac:dyDescent="0.2">
      <c r="B66" s="175" t="s">
        <v>80</v>
      </c>
      <c r="C66" s="175"/>
      <c r="D66" s="175"/>
      <c r="E66" s="175"/>
      <c r="F66" s="175"/>
      <c r="G66" s="175"/>
      <c r="H66" s="175"/>
      <c r="I66" s="175"/>
      <c r="J66" s="175"/>
      <c r="AZ66" s="174" t="str">
        <f>B66</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8" spans="2:52" ht="76.5" x14ac:dyDescent="0.2">
      <c r="B68" s="175" t="s">
        <v>81</v>
      </c>
      <c r="C68" s="175"/>
      <c r="D68" s="175"/>
      <c r="E68" s="175"/>
      <c r="F68" s="175"/>
      <c r="G68" s="175"/>
      <c r="H68" s="175"/>
      <c r="I68" s="175"/>
      <c r="J68" s="175"/>
      <c r="AZ68" s="174" t="str">
        <f>B68</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0" spans="2:52" ht="51" x14ac:dyDescent="0.2">
      <c r="B70" s="175" t="s">
        <v>82</v>
      </c>
      <c r="C70" s="175"/>
      <c r="D70" s="175"/>
      <c r="E70" s="175"/>
      <c r="F70" s="175"/>
      <c r="G70" s="175"/>
      <c r="H70" s="175"/>
      <c r="I70" s="175"/>
      <c r="J70" s="175"/>
      <c r="AZ70" s="174" t="str">
        <f>B70</f>
        <v>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2" spans="2:52" x14ac:dyDescent="0.2">
      <c r="B72" s="175" t="s">
        <v>83</v>
      </c>
      <c r="C72" s="175"/>
      <c r="D72" s="175"/>
      <c r="E72" s="175"/>
      <c r="F72" s="175"/>
      <c r="G72" s="175"/>
      <c r="H72" s="175"/>
      <c r="I72" s="175"/>
      <c r="J72" s="175"/>
      <c r="AZ72" s="174" t="str">
        <f>B72</f>
        <v>Cenová soustava</v>
      </c>
    </row>
    <row r="74" spans="2:52" x14ac:dyDescent="0.2">
      <c r="B74" s="175" t="s">
        <v>84</v>
      </c>
      <c r="C74" s="175"/>
      <c r="D74" s="175"/>
      <c r="E74" s="175"/>
      <c r="F74" s="175"/>
      <c r="G74" s="175"/>
      <c r="H74" s="175"/>
      <c r="I74" s="175"/>
      <c r="J74" s="175"/>
      <c r="AZ74" s="174" t="str">
        <f>B74</f>
        <v>Použitá cenová soustava</v>
      </c>
    </row>
    <row r="76" spans="2:52" ht="38.25" x14ac:dyDescent="0.2">
      <c r="B76" s="175" t="s">
        <v>85</v>
      </c>
      <c r="C76" s="175"/>
      <c r="D76" s="175"/>
      <c r="E76" s="175"/>
      <c r="F76" s="175"/>
      <c r="G76" s="175"/>
      <c r="H76" s="175"/>
      <c r="I76" s="175"/>
      <c r="J76" s="175"/>
      <c r="AZ76" s="174" t="str">
        <f>B76</f>
        <v>Soupisy stavebních prací, dodávek a služeb jsou zpracovány s použitím cenové soustavy zpracované společností RTS, a.s.. Položky z cenové soustavy mají uveden odkaz na cenovou soustavu včetně označení příslušného ceníku.</v>
      </c>
    </row>
    <row r="78" spans="2:52" x14ac:dyDescent="0.2">
      <c r="B78" s="175" t="s">
        <v>86</v>
      </c>
      <c r="C78" s="175"/>
      <c r="D78" s="175"/>
      <c r="E78" s="175"/>
      <c r="F78" s="175"/>
      <c r="G78" s="175"/>
      <c r="H78" s="175"/>
      <c r="I78" s="175"/>
      <c r="J78" s="175"/>
      <c r="AZ78" s="174" t="str">
        <f>B78</f>
        <v>Technické podmínky</v>
      </c>
    </row>
    <row r="80" spans="2:52" ht="38.25" x14ac:dyDescent="0.2">
      <c r="B80" s="175" t="s">
        <v>87</v>
      </c>
      <c r="C80" s="175"/>
      <c r="D80" s="175"/>
      <c r="E80" s="175"/>
      <c r="F80" s="175"/>
      <c r="G80" s="175"/>
      <c r="H80" s="175"/>
      <c r="I80" s="175"/>
      <c r="J80" s="175"/>
      <c r="AZ80" s="174" t="str">
        <f>B80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2" spans="2:52" x14ac:dyDescent="0.2">
      <c r="B82" s="175" t="s">
        <v>88</v>
      </c>
      <c r="C82" s="175"/>
      <c r="D82" s="175"/>
      <c r="E82" s="175"/>
      <c r="F82" s="175"/>
      <c r="G82" s="175"/>
      <c r="H82" s="175"/>
      <c r="I82" s="175"/>
      <c r="J82" s="175"/>
      <c r="AZ82" s="174" t="str">
        <f>B82</f>
        <v>Individuální položky</v>
      </c>
    </row>
    <row r="84" spans="2:52" ht="38.25" x14ac:dyDescent="0.2">
      <c r="B84" s="175" t="s">
        <v>89</v>
      </c>
      <c r="C84" s="175"/>
      <c r="D84" s="175"/>
      <c r="E84" s="175"/>
      <c r="F84" s="175"/>
      <c r="G84" s="175"/>
      <c r="H84" s="175"/>
      <c r="I84" s="175"/>
      <c r="J84" s="175"/>
      <c r="AZ84" s="174" t="str">
        <f>B84</f>
        <v>Položky soupisu prací, které cenová soustava neobsahuje, jsou označeny popisem „vlastní“. Pro tyto položky jsou cenové a technické podmínky definovány jejich popisem, případně odkazem na konkrétní část příslušné dokumentace.</v>
      </c>
    </row>
    <row r="85" spans="2:52" ht="25.5" x14ac:dyDescent="0.2">
      <c r="B85" s="175" t="s">
        <v>90</v>
      </c>
      <c r="C85" s="175"/>
      <c r="D85" s="175"/>
      <c r="E85" s="175"/>
      <c r="F85" s="175"/>
      <c r="G85" s="175"/>
      <c r="H85" s="175"/>
      <c r="I85" s="175"/>
      <c r="J85" s="175"/>
      <c r="AZ85" s="174" t="str">
        <f>B85</f>
        <v>Je-li popsaná individuální položka stavebních prací v textu označena popisem D+M, rozumí se tím vždy dodávka a montáž materiálů, prvků či zařízení definovaných popisem položky.</v>
      </c>
    </row>
    <row r="87" spans="2:52" ht="51" x14ac:dyDescent="0.2">
      <c r="B87" s="175" t="s">
        <v>91</v>
      </c>
      <c r="C87" s="175"/>
      <c r="D87" s="175"/>
      <c r="E87" s="175"/>
      <c r="F87" s="175"/>
      <c r="G87" s="175"/>
      <c r="H87" s="175"/>
      <c r="I87" s="175"/>
      <c r="J87" s="175"/>
      <c r="AZ87" s="174" t="str">
        <f>B87</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89" spans="2:52" ht="25.5" x14ac:dyDescent="0.2">
      <c r="B89" s="175" t="s">
        <v>92</v>
      </c>
      <c r="C89" s="175"/>
      <c r="D89" s="175"/>
      <c r="E89" s="175"/>
      <c r="F89" s="175"/>
      <c r="G89" s="175"/>
      <c r="H89" s="175"/>
      <c r="I89" s="175"/>
      <c r="J89" s="175"/>
      <c r="AZ89" s="174" t="str">
        <f>B89</f>
        <v>Položky v provozních souborech zahrnují i náklady na montáž daných položek a testy až do úrovně komplexního vyzkoušení (pokud montážní práce nejsou zvlášť uváděny).</v>
      </c>
    </row>
    <row r="91" spans="2:52" x14ac:dyDescent="0.2">
      <c r="B91" s="175" t="s">
        <v>93</v>
      </c>
      <c r="C91" s="175"/>
      <c r="D91" s="175"/>
      <c r="E91" s="175"/>
      <c r="F91" s="175"/>
      <c r="G91" s="175"/>
      <c r="H91" s="175"/>
      <c r="I91" s="175"/>
      <c r="J91" s="175"/>
      <c r="AZ91" s="174" t="str">
        <f>B91</f>
        <v>Závaznost a změna soupisu</v>
      </c>
    </row>
    <row r="93" spans="2:52" x14ac:dyDescent="0.2">
      <c r="B93" s="175" t="s">
        <v>94</v>
      </c>
      <c r="C93" s="175"/>
      <c r="D93" s="175"/>
      <c r="E93" s="175"/>
      <c r="F93" s="175"/>
      <c r="G93" s="175"/>
      <c r="H93" s="175"/>
      <c r="I93" s="175"/>
      <c r="J93" s="175"/>
      <c r="AZ93" s="174" t="str">
        <f>B93</f>
        <v>Závaznost soupisu</v>
      </c>
    </row>
    <row r="95" spans="2:52" ht="38.25" x14ac:dyDescent="0.2">
      <c r="B95" s="175" t="s">
        <v>95</v>
      </c>
      <c r="C95" s="175"/>
      <c r="D95" s="175"/>
      <c r="E95" s="175"/>
      <c r="F95" s="175"/>
      <c r="G95" s="175"/>
      <c r="H95" s="175"/>
      <c r="I95" s="175"/>
      <c r="J95" s="175"/>
      <c r="AZ95" s="174" t="str">
        <f>B95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7" spans="2:52" x14ac:dyDescent="0.2">
      <c r="B97" s="175" t="s">
        <v>96</v>
      </c>
      <c r="C97" s="175"/>
      <c r="D97" s="175"/>
      <c r="E97" s="175"/>
      <c r="F97" s="175"/>
      <c r="G97" s="175"/>
      <c r="H97" s="175"/>
      <c r="I97" s="175"/>
      <c r="J97" s="175"/>
      <c r="AZ97" s="174" t="str">
        <f>B97</f>
        <v>Kontrola soupisu</v>
      </c>
    </row>
    <row r="99" spans="2:52" ht="51" x14ac:dyDescent="0.2">
      <c r="B99" s="175" t="s">
        <v>97</v>
      </c>
      <c r="C99" s="175"/>
      <c r="D99" s="175"/>
      <c r="E99" s="175"/>
      <c r="F99" s="175"/>
      <c r="G99" s="175"/>
      <c r="H99" s="175"/>
      <c r="I99" s="175"/>
      <c r="J99" s="175"/>
      <c r="AZ99" s="174" t="str">
        <f>B99</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101" spans="2:52" x14ac:dyDescent="0.2">
      <c r="B101" s="175" t="s">
        <v>98</v>
      </c>
      <c r="C101" s="175"/>
      <c r="D101" s="175"/>
      <c r="E101" s="175"/>
      <c r="F101" s="175"/>
      <c r="G101" s="175"/>
      <c r="H101" s="175"/>
      <c r="I101" s="175"/>
      <c r="J101" s="175"/>
      <c r="AZ101" s="174" t="str">
        <f>B101</f>
        <v>Požadavky na způsob zpracování nabídkové ceny</v>
      </c>
    </row>
    <row r="103" spans="2:52" x14ac:dyDescent="0.2">
      <c r="B103" s="175" t="s">
        <v>99</v>
      </c>
      <c r="C103" s="175"/>
      <c r="D103" s="175"/>
      <c r="E103" s="175"/>
      <c r="F103" s="175"/>
      <c r="G103" s="175"/>
      <c r="H103" s="175"/>
      <c r="I103" s="175"/>
      <c r="J103" s="175"/>
      <c r="AZ103" s="174" t="str">
        <f>B103</f>
        <v>Nabídková cena za splnění veřejné zakázky</v>
      </c>
    </row>
    <row r="105" spans="2:52" ht="38.25" x14ac:dyDescent="0.2">
      <c r="B105" s="175" t="s">
        <v>100</v>
      </c>
      <c r="C105" s="175"/>
      <c r="D105" s="175"/>
      <c r="E105" s="175"/>
      <c r="F105" s="175"/>
      <c r="G105" s="175"/>
      <c r="H105" s="175"/>
      <c r="I105" s="175"/>
      <c r="J105" s="175"/>
      <c r="AZ105" s="174" t="str">
        <f>B105</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07" spans="2:52" x14ac:dyDescent="0.2">
      <c r="B107" s="175" t="s">
        <v>101</v>
      </c>
      <c r="C107" s="175"/>
      <c r="D107" s="175"/>
      <c r="E107" s="175"/>
      <c r="F107" s="175"/>
      <c r="G107" s="175"/>
      <c r="H107" s="175"/>
      <c r="I107" s="175"/>
      <c r="J107" s="175"/>
      <c r="AZ107" s="174" t="str">
        <f>B107</f>
        <v>Položkový rozpočet</v>
      </c>
    </row>
    <row r="109" spans="2:52" ht="51" x14ac:dyDescent="0.2">
      <c r="B109" s="175" t="s">
        <v>102</v>
      </c>
      <c r="C109" s="175"/>
      <c r="D109" s="175"/>
      <c r="E109" s="175"/>
      <c r="F109" s="175"/>
      <c r="G109" s="175"/>
      <c r="H109" s="175"/>
      <c r="I109" s="175"/>
      <c r="J109" s="175"/>
      <c r="AZ109" s="174" t="str">
        <f>B109</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11" spans="2:52" x14ac:dyDescent="0.2">
      <c r="B111" s="175" t="s">
        <v>103</v>
      </c>
      <c r="C111" s="175"/>
      <c r="D111" s="175"/>
      <c r="E111" s="175"/>
      <c r="F111" s="175"/>
      <c r="G111" s="175"/>
      <c r="H111" s="175"/>
      <c r="I111" s="175"/>
      <c r="J111" s="175"/>
      <c r="AZ111" s="174" t="str">
        <f>B111</f>
        <v>Zvláštní podmínky pro stanovení nabídkové ceny</v>
      </c>
    </row>
    <row r="113" spans="2:52" x14ac:dyDescent="0.2">
      <c r="B113" s="175" t="s">
        <v>104</v>
      </c>
      <c r="C113" s="175"/>
      <c r="D113" s="175"/>
      <c r="E113" s="175"/>
      <c r="F113" s="175"/>
      <c r="G113" s="175"/>
      <c r="H113" s="175"/>
      <c r="I113" s="175"/>
      <c r="J113" s="175"/>
      <c r="AZ113" s="174" t="str">
        <f>B113</f>
        <v>Přeprava vybouraných hmot, suti a vytěžené zeminy</v>
      </c>
    </row>
    <row r="115" spans="2:52" ht="76.5" x14ac:dyDescent="0.2">
      <c r="B115" s="175" t="s">
        <v>105</v>
      </c>
      <c r="C115" s="175"/>
      <c r="D115" s="175"/>
      <c r="E115" s="175"/>
      <c r="F115" s="175"/>
      <c r="G115" s="175"/>
      <c r="H115" s="175"/>
      <c r="I115" s="175"/>
      <c r="J115" s="175"/>
      <c r="AZ115" s="174" t="str">
        <f>B115</f>
        <v>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7" spans="2:52" x14ac:dyDescent="0.2">
      <c r="B117" s="175" t="s">
        <v>106</v>
      </c>
      <c r="C117" s="175"/>
      <c r="D117" s="175"/>
      <c r="E117" s="175"/>
      <c r="F117" s="175"/>
      <c r="G117" s="175"/>
      <c r="H117" s="175"/>
      <c r="I117" s="175"/>
      <c r="J117" s="175"/>
      <c r="AZ117" s="174" t="str">
        <f>B117</f>
        <v>Poplatky za uskladnění</v>
      </c>
    </row>
    <row r="119" spans="2:52" ht="153" x14ac:dyDescent="0.2">
      <c r="B119" s="175" t="s">
        <v>107</v>
      </c>
      <c r="C119" s="175"/>
      <c r="D119" s="175"/>
      <c r="E119" s="175"/>
      <c r="F119" s="175"/>
      <c r="G119" s="175"/>
      <c r="H119" s="175"/>
      <c r="I119" s="175"/>
      <c r="J119" s="175"/>
      <c r="AZ119" s="174" t="str">
        <f>B119</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21" spans="2:52" x14ac:dyDescent="0.2">
      <c r="B121" s="175" t="s">
        <v>108</v>
      </c>
      <c r="C121" s="175"/>
      <c r="D121" s="175"/>
      <c r="E121" s="175"/>
      <c r="F121" s="175"/>
      <c r="G121" s="175"/>
      <c r="H121" s="175"/>
      <c r="I121" s="175"/>
      <c r="J121" s="175"/>
      <c r="AZ121" s="174" t="str">
        <f>B121</f>
        <v>Vnitrostaveništní přesun stavebního materiálu</v>
      </c>
    </row>
    <row r="123" spans="2:52" ht="51" x14ac:dyDescent="0.2">
      <c r="B123" s="175" t="s">
        <v>109</v>
      </c>
      <c r="C123" s="175"/>
      <c r="D123" s="175"/>
      <c r="E123" s="175"/>
      <c r="F123" s="175"/>
      <c r="G123" s="175"/>
      <c r="H123" s="175"/>
      <c r="I123" s="175"/>
      <c r="J123" s="175"/>
      <c r="AZ123" s="174" t="str">
        <f>B123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25" spans="2:52" ht="51" x14ac:dyDescent="0.2">
      <c r="B125" s="175" t="s">
        <v>110</v>
      </c>
      <c r="C125" s="175"/>
      <c r="D125" s="175"/>
      <c r="E125" s="175"/>
      <c r="F125" s="175"/>
      <c r="G125" s="175"/>
      <c r="H125" s="175"/>
      <c r="I125" s="175"/>
      <c r="J125" s="175"/>
      <c r="AZ125" s="174" t="str">
        <f>B125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27" spans="2:52" x14ac:dyDescent="0.2">
      <c r="B127" s="175" t="s">
        <v>111</v>
      </c>
      <c r="C127" s="175"/>
      <c r="D127" s="175"/>
      <c r="E127" s="175"/>
      <c r="F127" s="175"/>
      <c r="G127" s="175"/>
      <c r="H127" s="175"/>
      <c r="I127" s="175"/>
      <c r="J127" s="175"/>
      <c r="AZ127" s="174" t="str">
        <f>B127</f>
        <v>Příplatky za ztížené podmínky prací</v>
      </c>
    </row>
    <row r="129" spans="2:52" ht="25.5" x14ac:dyDescent="0.2">
      <c r="B129" s="175" t="s">
        <v>112</v>
      </c>
      <c r="C129" s="175"/>
      <c r="D129" s="175"/>
      <c r="E129" s="175"/>
      <c r="F129" s="175"/>
      <c r="G129" s="175"/>
      <c r="H129" s="175"/>
      <c r="I129" s="175"/>
      <c r="J129" s="175"/>
      <c r="AZ129" s="174" t="str">
        <f>B129</f>
        <v>Pokud soupis položku příplatku za ztížené podmínky obsahuje, je dodavatel povinen ji ocenit bez ohledu na to, že tento příplatek dodavatel standardně neuplatňuje.</v>
      </c>
    </row>
    <row r="131" spans="2:52" x14ac:dyDescent="0.2">
      <c r="B131" s="175" t="s">
        <v>62</v>
      </c>
      <c r="C131" s="175"/>
      <c r="D131" s="175"/>
      <c r="E131" s="175"/>
      <c r="F131" s="175"/>
      <c r="G131" s="175"/>
      <c r="H131" s="175"/>
      <c r="I131" s="175"/>
      <c r="J131" s="175"/>
      <c r="AZ131" s="174" t="str">
        <f>B131</f>
        <v>Vedlejší a ostatní náklady</v>
      </c>
    </row>
    <row r="133" spans="2:52" ht="63.75" x14ac:dyDescent="0.2">
      <c r="B133" s="175" t="s">
        <v>113</v>
      </c>
      <c r="C133" s="175"/>
      <c r="D133" s="175"/>
      <c r="E133" s="175"/>
      <c r="F133" s="175"/>
      <c r="G133" s="175"/>
      <c r="H133" s="175"/>
      <c r="I133" s="175"/>
      <c r="J133" s="175"/>
      <c r="AZ133" s="174" t="str">
        <f>B133</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35" spans="2:52" x14ac:dyDescent="0.2">
      <c r="B135" s="175" t="s">
        <v>114</v>
      </c>
      <c r="C135" s="175"/>
      <c r="D135" s="175"/>
      <c r="E135" s="175"/>
      <c r="F135" s="175"/>
      <c r="G135" s="175"/>
      <c r="H135" s="175"/>
      <c r="I135" s="175"/>
      <c r="J135" s="175"/>
      <c r="AZ135" s="174" t="str">
        <f>B135</f>
        <v>2. SPECIFICKÉ PODMÍNKY PRO ZPRACOVÁNÍ NABÍDKOVÉ CENY</v>
      </c>
    </row>
    <row r="137" spans="2:52" x14ac:dyDescent="0.2">
      <c r="B137" s="175" t="s">
        <v>115</v>
      </c>
      <c r="C137" s="175"/>
      <c r="D137" s="175"/>
      <c r="E137" s="175"/>
      <c r="F137" s="175"/>
      <c r="G137" s="175"/>
      <c r="H137" s="175"/>
      <c r="I137" s="175"/>
      <c r="J137" s="175"/>
      <c r="AZ137" s="174" t="str">
        <f>B137</f>
        <v>Obnova vodorovného značení při opravách komunikací</v>
      </c>
    </row>
    <row r="139" spans="2:52" ht="25.5" x14ac:dyDescent="0.2">
      <c r="B139" s="175" t="s">
        <v>116</v>
      </c>
      <c r="C139" s="175"/>
      <c r="D139" s="175"/>
      <c r="E139" s="175"/>
      <c r="F139" s="175"/>
      <c r="G139" s="175"/>
      <c r="H139" s="175"/>
      <c r="I139" s="175"/>
      <c r="J139" s="175"/>
      <c r="AZ139" s="174" t="str">
        <f>B139</f>
        <v>Obnova vodorovného značení při opravách komunikací není samostatně vykazována. Náklady na tuto obnovu budou dodavatelem započteny do ostatních položek oprav komunikací.</v>
      </c>
    </row>
    <row r="141" spans="2:52" x14ac:dyDescent="0.2">
      <c r="B141" s="175" t="s">
        <v>111</v>
      </c>
      <c r="C141" s="175"/>
      <c r="D141" s="175"/>
      <c r="E141" s="175"/>
      <c r="F141" s="175"/>
      <c r="G141" s="175"/>
      <c r="H141" s="175"/>
      <c r="I141" s="175"/>
      <c r="J141" s="175"/>
      <c r="AZ141" s="174" t="str">
        <f>B141</f>
        <v>Příplatky za ztížené podmínky prací</v>
      </c>
    </row>
    <row r="143" spans="2:52" ht="89.25" x14ac:dyDescent="0.2">
      <c r="B143" s="175" t="s">
        <v>117</v>
      </c>
      <c r="C143" s="175"/>
      <c r="D143" s="175"/>
      <c r="E143" s="175"/>
      <c r="F143" s="175"/>
      <c r="G143" s="175"/>
      <c r="H143" s="175"/>
      <c r="I143" s="175"/>
      <c r="J143" s="175"/>
      <c r="AZ143" s="174" t="str">
        <f>B143</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45" spans="2:52" x14ac:dyDescent="0.2">
      <c r="B145" s="175" t="s">
        <v>118</v>
      </c>
      <c r="C145" s="175"/>
      <c r="D145" s="175"/>
      <c r="E145" s="175"/>
      <c r="F145" s="175"/>
      <c r="G145" s="175"/>
      <c r="H145" s="175"/>
      <c r="I145" s="175"/>
      <c r="J145" s="175"/>
      <c r="AZ145" s="174" t="str">
        <f>B145</f>
        <v>Dodávka potrubí PP</v>
      </c>
    </row>
    <row r="147" spans="2:52" ht="25.5" x14ac:dyDescent="0.2">
      <c r="B147" s="175" t="s">
        <v>119</v>
      </c>
      <c r="C147" s="175"/>
      <c r="D147" s="175"/>
      <c r="E147" s="175"/>
      <c r="F147" s="175"/>
      <c r="G147" s="175"/>
      <c r="H147" s="175"/>
      <c r="I147" s="175"/>
      <c r="J147" s="175"/>
      <c r="AZ147" s="174" t="str">
        <f>B147</f>
        <v>V případě dodávky potrubí PP bude uchazeč pro tyto položky uvažovat jakékoliv potrubí specifikované v příloze "Technické a uživatelské standardy".</v>
      </c>
    </row>
    <row r="149" spans="2:52" x14ac:dyDescent="0.2">
      <c r="B149" s="175" t="s">
        <v>120</v>
      </c>
      <c r="C149" s="175"/>
      <c r="D149" s="175"/>
      <c r="E149" s="175"/>
      <c r="F149" s="175"/>
      <c r="G149" s="175"/>
      <c r="H149" s="175"/>
      <c r="I149" s="175"/>
      <c r="J149" s="175"/>
      <c r="AZ149" s="174" t="str">
        <f>B149</f>
        <v>Bezvýkopová technologie</v>
      </c>
    </row>
    <row r="151" spans="2:52" ht="25.5" x14ac:dyDescent="0.2">
      <c r="B151" s="175" t="s">
        <v>121</v>
      </c>
      <c r="C151" s="175"/>
      <c r="D151" s="175"/>
      <c r="E151" s="175"/>
      <c r="F151" s="175"/>
      <c r="G151" s="175"/>
      <c r="H151" s="175"/>
      <c r="I151" s="175"/>
      <c r="J151" s="175"/>
      <c r="AZ151" s="174" t="str">
        <f>B151</f>
        <v>U dodávky potrubí pro bezvýkopové technologie je uvažováno ztratné 10%. V případě použití technologie, která vyžaduje větší množství ztratného zahrne uchazeč tyto náklady do jednotkové ceny protlačeného potrubí.</v>
      </c>
    </row>
    <row r="153" spans="2:52" x14ac:dyDescent="0.2">
      <c r="B153" s="175" t="s">
        <v>122</v>
      </c>
      <c r="C153" s="175"/>
      <c r="D153" s="175"/>
      <c r="E153" s="175"/>
      <c r="F153" s="175"/>
      <c r="G153" s="175"/>
      <c r="H153" s="175"/>
      <c r="I153" s="175"/>
      <c r="J153" s="175"/>
      <c r="AZ153" s="174" t="str">
        <f>B153</f>
        <v>Obchodní názvy obsažené v soupisech stavebních prací a dodávek a služeb</v>
      </c>
    </row>
    <row r="155" spans="2:52" ht="76.5" x14ac:dyDescent="0.2">
      <c r="B155" s="175" t="s">
        <v>123</v>
      </c>
      <c r="C155" s="175"/>
      <c r="D155" s="175"/>
      <c r="E155" s="175"/>
      <c r="F155" s="175"/>
      <c r="G155" s="175"/>
      <c r="H155" s="175"/>
      <c r="I155" s="175"/>
      <c r="J155" s="175"/>
      <c r="AZ155" s="174" t="str">
        <f>B155</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57" spans="2:52" x14ac:dyDescent="0.2">
      <c r="B157" s="175" t="s">
        <v>124</v>
      </c>
      <c r="C157" s="175"/>
      <c r="D157" s="175"/>
      <c r="E157" s="175"/>
      <c r="F157" s="175"/>
      <c r="G157" s="175"/>
      <c r="H157" s="175"/>
      <c r="I157" s="175"/>
      <c r="J157" s="175"/>
      <c r="AZ157" s="174" t="str">
        <f>B157</f>
        <v xml:space="preserve">	Hloubkové odvodnění, čerpání</v>
      </c>
    </row>
    <row r="159" spans="2:52" x14ac:dyDescent="0.2">
      <c r="B159" s="175" t="s">
        <v>125</v>
      </c>
      <c r="C159" s="175"/>
      <c r="D159" s="175"/>
      <c r="E159" s="175"/>
      <c r="F159" s="175"/>
      <c r="G159" s="175"/>
      <c r="H159" s="175"/>
      <c r="I159" s="175"/>
      <c r="J159" s="175"/>
      <c r="AZ159" s="174" t="str">
        <f>B159</f>
        <v>V cenách položek hloubkového odvodnění a čerpání vody budou započteny mimo jiné i následující náklady:</v>
      </c>
    </row>
    <row r="160" spans="2:52" ht="25.5" x14ac:dyDescent="0.2">
      <c r="B160" s="175" t="s">
        <v>126</v>
      </c>
      <c r="C160" s="175"/>
      <c r="D160" s="175"/>
      <c r="E160" s="175"/>
      <c r="F160" s="175"/>
      <c r="G160" s="175"/>
      <c r="H160" s="175"/>
      <c r="I160" s="175"/>
      <c r="J160" s="175"/>
      <c r="AZ160" s="174" t="str">
        <f>B160</f>
        <v>•	náklady na odvedení čerpaných vod do recipientu, do dostatečné vzdálenosti od odvodňovaného úseku, včetně zajištění příslušných povolení, poplatků za vypouštění nebo čištění</v>
      </c>
    </row>
    <row r="161" spans="2:52" ht="25.5" x14ac:dyDescent="0.2">
      <c r="B161" s="175" t="s">
        <v>127</v>
      </c>
      <c r="C161" s="175"/>
      <c r="D161" s="175"/>
      <c r="E161" s="175"/>
      <c r="F161" s="175"/>
      <c r="G161" s="175"/>
      <c r="H161" s="175"/>
      <c r="I161" s="175"/>
      <c r="J161" s="175"/>
      <c r="AZ161" s="174" t="str">
        <f>B161</f>
        <v>•	náklady na zřízení a obsluhu systému čerpadel, hydrogeologické sledování stavby, údržbu systému, včetně čištění hydrovrtů a zajištění dostatečného příkonu pro provoz čerpadel</v>
      </c>
    </row>
    <row r="162" spans="2:52" ht="25.5" x14ac:dyDescent="0.2">
      <c r="B162" s="175" t="s">
        <v>128</v>
      </c>
      <c r="C162" s="175"/>
      <c r="D162" s="175"/>
      <c r="E162" s="175"/>
      <c r="F162" s="175"/>
      <c r="G162" s="175"/>
      <c r="H162" s="175"/>
      <c r="I162" s="175"/>
      <c r="J162" s="175"/>
      <c r="AZ162" s="174" t="str">
        <f>B162</f>
        <v>•	náklady na průzkum ohrožených nemovitostí a dalších konstrukcí, vodohospodářských děl a dalších chráněných zájmů, včetně nápravných opatření a škod způsobených činností odvodňovacího systému</v>
      </c>
    </row>
    <row r="164" spans="2:52" x14ac:dyDescent="0.2">
      <c r="B164" s="175" t="s">
        <v>129</v>
      </c>
      <c r="C164" s="175"/>
      <c r="D164" s="175"/>
      <c r="E164" s="175"/>
      <c r="F164" s="175"/>
      <c r="G164" s="175"/>
      <c r="H164" s="175"/>
      <c r="I164" s="175"/>
      <c r="J164" s="175"/>
      <c r="AZ164" s="174" t="str">
        <f>B164</f>
        <v>3. ELEKTRONICKÁ PODOBA SOUPISU</v>
      </c>
    </row>
    <row r="166" spans="2:52" x14ac:dyDescent="0.2">
      <c r="B166" s="175" t="s">
        <v>130</v>
      </c>
      <c r="C166" s="175"/>
      <c r="D166" s="175"/>
      <c r="E166" s="175"/>
      <c r="F166" s="175"/>
      <c r="G166" s="175"/>
      <c r="H166" s="175"/>
      <c r="I166" s="175"/>
      <c r="J166" s="175"/>
      <c r="AZ166" s="174" t="str">
        <f>B166</f>
        <v>Elektronická podoba soupisu</v>
      </c>
    </row>
    <row r="168" spans="2:52" ht="25.5" x14ac:dyDescent="0.2">
      <c r="B168" s="175" t="s">
        <v>131</v>
      </c>
      <c r="C168" s="175"/>
      <c r="D168" s="175"/>
      <c r="E168" s="175"/>
      <c r="F168" s="175"/>
      <c r="G168" s="175"/>
      <c r="H168" s="175"/>
      <c r="I168" s="175"/>
      <c r="J168" s="175"/>
      <c r="AZ168" s="174" t="str">
        <f>B168</f>
        <v>V souladu se zákonem jsou předložené soupisy zpracovány i v elektronické podobě.  Elektronickou podobou soupisu stavebních prací, dodávek a služeb je formát MS EXCEL.</v>
      </c>
    </row>
    <row r="169" spans="2:52" x14ac:dyDescent="0.2">
      <c r="B169" s="175" t="s">
        <v>132</v>
      </c>
      <c r="C169" s="175"/>
      <c r="D169" s="175"/>
      <c r="E169" s="175"/>
      <c r="F169" s="175"/>
      <c r="G169" s="175"/>
      <c r="H169" s="175"/>
      <c r="I169" s="175"/>
      <c r="J169" s="175"/>
      <c r="AZ169" s="174" t="str">
        <f>B169</f>
        <v>Popis formátu soupisu odpovídá svou strukturou vzorovému soupisu volně dostupnému na internetové adrese:</v>
      </c>
    </row>
    <row r="171" spans="2:52" x14ac:dyDescent="0.2">
      <c r="B171" s="175" t="s">
        <v>133</v>
      </c>
      <c r="C171" s="175"/>
      <c r="D171" s="175"/>
      <c r="E171" s="175"/>
      <c r="F171" s="175"/>
      <c r="G171" s="175"/>
      <c r="H171" s="175"/>
      <c r="I171" s="175"/>
      <c r="J171" s="175"/>
      <c r="AZ171" s="174" t="str">
        <f>B171</f>
        <v>www.stavebnionline.cz/soupis</v>
      </c>
    </row>
    <row r="173" spans="2:52" x14ac:dyDescent="0.2">
      <c r="B173" s="175" t="s">
        <v>134</v>
      </c>
      <c r="C173" s="175"/>
      <c r="D173" s="175"/>
      <c r="E173" s="175"/>
      <c r="F173" s="175"/>
      <c r="G173" s="175"/>
      <c r="H173" s="175"/>
      <c r="I173" s="175"/>
      <c r="J173" s="175"/>
      <c r="AZ173" s="174" t="str">
        <f>B173</f>
        <v>Zpracování elektronické podoby soupisu</v>
      </c>
    </row>
    <row r="175" spans="2:52" ht="51" x14ac:dyDescent="0.2">
      <c r="B175" s="175" t="s">
        <v>135</v>
      </c>
      <c r="C175" s="175"/>
      <c r="D175" s="175"/>
      <c r="E175" s="175"/>
      <c r="F175" s="175"/>
      <c r="G175" s="175"/>
      <c r="H175" s="175"/>
      <c r="I175" s="175"/>
      <c r="J175" s="175"/>
      <c r="AZ175" s="174" t="str">
        <f>B175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77" spans="1:52" x14ac:dyDescent="0.2">
      <c r="B177" s="175" t="s">
        <v>136</v>
      </c>
      <c r="C177" s="175"/>
      <c r="D177" s="175"/>
      <c r="E177" s="175"/>
      <c r="F177" s="175"/>
      <c r="G177" s="175"/>
      <c r="H177" s="175"/>
      <c r="I177" s="175"/>
      <c r="J177" s="175"/>
      <c r="AZ177" s="174" t="str">
        <f>B177</f>
        <v>Jiný formát soupisu</v>
      </c>
    </row>
    <row r="179" spans="1:52" ht="38.25" x14ac:dyDescent="0.2">
      <c r="B179" s="175" t="s">
        <v>137</v>
      </c>
      <c r="C179" s="175"/>
      <c r="D179" s="175"/>
      <c r="E179" s="175"/>
      <c r="F179" s="175"/>
      <c r="G179" s="175"/>
      <c r="H179" s="175"/>
      <c r="I179" s="175"/>
      <c r="J179" s="175"/>
      <c r="AZ179" s="174" t="str">
        <f>B179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81" spans="1:52" x14ac:dyDescent="0.2">
      <c r="B181" s="175" t="s">
        <v>138</v>
      </c>
      <c r="C181" s="175"/>
      <c r="D181" s="175"/>
      <c r="E181" s="175"/>
      <c r="F181" s="175"/>
      <c r="G181" s="175"/>
      <c r="H181" s="175"/>
      <c r="I181" s="175"/>
      <c r="J181" s="175"/>
      <c r="AZ181" s="174" t="str">
        <f>B181</f>
        <v>Závěrečné ustanovení</v>
      </c>
    </row>
    <row r="183" spans="1:52" x14ac:dyDescent="0.2">
      <c r="B183" s="175" t="s">
        <v>139</v>
      </c>
      <c r="C183" s="175"/>
      <c r="D183" s="175"/>
      <c r="E183" s="175"/>
      <c r="F183" s="175"/>
      <c r="G183" s="175"/>
      <c r="H183" s="175"/>
      <c r="I183" s="175"/>
      <c r="J183" s="175"/>
      <c r="AZ183" s="174" t="str">
        <f>B183</f>
        <v>Ostatní podmínky vztahující se ke zpracování nabídkové ceny jsou uvedeny v zadávací dokumentaci.</v>
      </c>
    </row>
    <row r="184" spans="1:52" x14ac:dyDescent="0.2">
      <c r="A184" t="s">
        <v>140</v>
      </c>
      <c r="B184" t="s">
        <v>141</v>
      </c>
    </row>
    <row r="185" spans="1:52" x14ac:dyDescent="0.2">
      <c r="A185" t="s">
        <v>142</v>
      </c>
      <c r="B185" t="s">
        <v>143</v>
      </c>
    </row>
    <row r="186" spans="1:52" x14ac:dyDescent="0.2">
      <c r="A186" t="s">
        <v>140</v>
      </c>
      <c r="B186" t="s">
        <v>144</v>
      </c>
    </row>
    <row r="187" spans="1:52" x14ac:dyDescent="0.2">
      <c r="A187" t="s">
        <v>142</v>
      </c>
      <c r="B187" t="s">
        <v>145</v>
      </c>
    </row>
    <row r="188" spans="1:52" x14ac:dyDescent="0.2">
      <c r="A188" t="s">
        <v>140</v>
      </c>
      <c r="B188" t="s">
        <v>146</v>
      </c>
    </row>
    <row r="189" spans="1:52" x14ac:dyDescent="0.2">
      <c r="A189" t="s">
        <v>142</v>
      </c>
      <c r="B189" t="s">
        <v>147</v>
      </c>
    </row>
    <row r="192" spans="1:52" ht="15.75" x14ac:dyDescent="0.25">
      <c r="B192" s="176" t="s">
        <v>148</v>
      </c>
    </row>
    <row r="194" spans="1:10" ht="25.5" customHeight="1" x14ac:dyDescent="0.2">
      <c r="A194" s="178"/>
      <c r="B194" s="181" t="s">
        <v>17</v>
      </c>
      <c r="C194" s="181" t="s">
        <v>5</v>
      </c>
      <c r="D194" s="182"/>
      <c r="E194" s="182"/>
      <c r="F194" s="183" t="s">
        <v>149</v>
      </c>
      <c r="G194" s="183"/>
      <c r="H194" s="183"/>
      <c r="I194" s="183" t="s">
        <v>29</v>
      </c>
      <c r="J194" s="183" t="s">
        <v>0</v>
      </c>
    </row>
    <row r="195" spans="1:10" ht="36.75" customHeight="1" x14ac:dyDescent="0.2">
      <c r="A195" s="179"/>
      <c r="B195" s="184" t="s">
        <v>61</v>
      </c>
      <c r="C195" s="185" t="s">
        <v>150</v>
      </c>
      <c r="D195" s="186"/>
      <c r="E195" s="186"/>
      <c r="F195" s="192" t="s">
        <v>24</v>
      </c>
      <c r="G195" s="193"/>
      <c r="H195" s="193"/>
      <c r="I195" s="193">
        <f>'SO 01 1 Pol'!G8+'SO 02 1 Pol'!G8</f>
        <v>0</v>
      </c>
      <c r="J195" s="190" t="str">
        <f>IF(I217=0,"",I195/I217*100)</f>
        <v/>
      </c>
    </row>
    <row r="196" spans="1:10" ht="36.75" customHeight="1" x14ac:dyDescent="0.2">
      <c r="A196" s="179"/>
      <c r="B196" s="184" t="s">
        <v>151</v>
      </c>
      <c r="C196" s="185" t="s">
        <v>152</v>
      </c>
      <c r="D196" s="186"/>
      <c r="E196" s="186"/>
      <c r="F196" s="192" t="s">
        <v>24</v>
      </c>
      <c r="G196" s="193"/>
      <c r="H196" s="193"/>
      <c r="I196" s="193">
        <f>'SO 02 1 Pol'!G85</f>
        <v>0</v>
      </c>
      <c r="J196" s="190" t="str">
        <f>IF(I217=0,"",I196/I217*100)</f>
        <v/>
      </c>
    </row>
    <row r="197" spans="1:10" ht="36.75" customHeight="1" x14ac:dyDescent="0.2">
      <c r="A197" s="179"/>
      <c r="B197" s="184" t="s">
        <v>153</v>
      </c>
      <c r="C197" s="185" t="s">
        <v>154</v>
      </c>
      <c r="D197" s="186"/>
      <c r="E197" s="186"/>
      <c r="F197" s="192" t="s">
        <v>24</v>
      </c>
      <c r="G197" s="193"/>
      <c r="H197" s="193"/>
      <c r="I197" s="193">
        <f>'SO 02 1 Pol'!G105</f>
        <v>0</v>
      </c>
      <c r="J197" s="190" t="str">
        <f>IF(I217=0,"",I197/I217*100)</f>
        <v/>
      </c>
    </row>
    <row r="198" spans="1:10" ht="36.75" customHeight="1" x14ac:dyDescent="0.2">
      <c r="A198" s="179"/>
      <c r="B198" s="184" t="s">
        <v>155</v>
      </c>
      <c r="C198" s="185" t="s">
        <v>156</v>
      </c>
      <c r="D198" s="186"/>
      <c r="E198" s="186"/>
      <c r="F198" s="192" t="s">
        <v>24</v>
      </c>
      <c r="G198" s="193"/>
      <c r="H198" s="193"/>
      <c r="I198" s="193">
        <f>'SO 02 1 Pol'!G124</f>
        <v>0</v>
      </c>
      <c r="J198" s="190" t="str">
        <f>IF(I217=0,"",I198/I217*100)</f>
        <v/>
      </c>
    </row>
    <row r="199" spans="1:10" ht="36.75" customHeight="1" x14ac:dyDescent="0.2">
      <c r="A199" s="179"/>
      <c r="B199" s="184" t="s">
        <v>157</v>
      </c>
      <c r="C199" s="185" t="s">
        <v>158</v>
      </c>
      <c r="D199" s="186"/>
      <c r="E199" s="186"/>
      <c r="F199" s="192" t="s">
        <v>24</v>
      </c>
      <c r="G199" s="193"/>
      <c r="H199" s="193"/>
      <c r="I199" s="193">
        <f>'SO 02 1 Pol'!G140</f>
        <v>0</v>
      </c>
      <c r="J199" s="190" t="str">
        <f>IF(I217=0,"",I199/I217*100)</f>
        <v/>
      </c>
    </row>
    <row r="200" spans="1:10" ht="36.75" customHeight="1" x14ac:dyDescent="0.2">
      <c r="A200" s="179"/>
      <c r="B200" s="184" t="s">
        <v>159</v>
      </c>
      <c r="C200" s="185" t="s">
        <v>160</v>
      </c>
      <c r="D200" s="186"/>
      <c r="E200" s="186"/>
      <c r="F200" s="192" t="s">
        <v>24</v>
      </c>
      <c r="G200" s="193"/>
      <c r="H200" s="193"/>
      <c r="I200" s="193">
        <f>'SO 01 1 Pol'!G450+'SO 02 1 Pol'!G156</f>
        <v>0</v>
      </c>
      <c r="J200" s="190" t="str">
        <f>IF(I217=0,"",I200/I217*100)</f>
        <v/>
      </c>
    </row>
    <row r="201" spans="1:10" ht="36.75" customHeight="1" x14ac:dyDescent="0.2">
      <c r="A201" s="179"/>
      <c r="B201" s="184" t="s">
        <v>161</v>
      </c>
      <c r="C201" s="185" t="s">
        <v>162</v>
      </c>
      <c r="D201" s="186"/>
      <c r="E201" s="186"/>
      <c r="F201" s="192" t="s">
        <v>24</v>
      </c>
      <c r="G201" s="193"/>
      <c r="H201" s="193"/>
      <c r="I201" s="193">
        <f>'SO 01 1 Pol'!G457</f>
        <v>0</v>
      </c>
      <c r="J201" s="190" t="str">
        <f>IF(I217=0,"",I201/I217*100)</f>
        <v/>
      </c>
    </row>
    <row r="202" spans="1:10" ht="36.75" customHeight="1" x14ac:dyDescent="0.2">
      <c r="A202" s="179"/>
      <c r="B202" s="184" t="s">
        <v>163</v>
      </c>
      <c r="C202" s="185" t="s">
        <v>164</v>
      </c>
      <c r="D202" s="186"/>
      <c r="E202" s="186"/>
      <c r="F202" s="192" t="s">
        <v>24</v>
      </c>
      <c r="G202" s="193"/>
      <c r="H202" s="193"/>
      <c r="I202" s="193">
        <f>'SO 01 1 Pol'!G489</f>
        <v>0</v>
      </c>
      <c r="J202" s="190" t="str">
        <f>IF(I217=0,"",I202/I217*100)</f>
        <v/>
      </c>
    </row>
    <row r="203" spans="1:10" ht="36.75" customHeight="1" x14ac:dyDescent="0.2">
      <c r="A203" s="179"/>
      <c r="B203" s="184" t="s">
        <v>165</v>
      </c>
      <c r="C203" s="185" t="s">
        <v>166</v>
      </c>
      <c r="D203" s="186"/>
      <c r="E203" s="186"/>
      <c r="F203" s="192" t="s">
        <v>24</v>
      </c>
      <c r="G203" s="193"/>
      <c r="H203" s="193"/>
      <c r="I203" s="193">
        <f>'SO 01 1 Pol'!G496</f>
        <v>0</v>
      </c>
      <c r="J203" s="190" t="str">
        <f>IF(I217=0,"",I203/I217*100)</f>
        <v/>
      </c>
    </row>
    <row r="204" spans="1:10" ht="36.75" customHeight="1" x14ac:dyDescent="0.2">
      <c r="A204" s="179"/>
      <c r="B204" s="184" t="s">
        <v>167</v>
      </c>
      <c r="C204" s="185" t="s">
        <v>168</v>
      </c>
      <c r="D204" s="186"/>
      <c r="E204" s="186"/>
      <c r="F204" s="192" t="s">
        <v>24</v>
      </c>
      <c r="G204" s="193"/>
      <c r="H204" s="193"/>
      <c r="I204" s="193">
        <f>'SO 01 1 Pol'!G554</f>
        <v>0</v>
      </c>
      <c r="J204" s="190" t="str">
        <f>IF(I217=0,"",I204/I217*100)</f>
        <v/>
      </c>
    </row>
    <row r="205" spans="1:10" ht="36.75" customHeight="1" x14ac:dyDescent="0.2">
      <c r="A205" s="179"/>
      <c r="B205" s="184" t="s">
        <v>169</v>
      </c>
      <c r="C205" s="185" t="s">
        <v>170</v>
      </c>
      <c r="D205" s="186"/>
      <c r="E205" s="186"/>
      <c r="F205" s="192" t="s">
        <v>24</v>
      </c>
      <c r="G205" s="193"/>
      <c r="H205" s="193"/>
      <c r="I205" s="193">
        <f>'SO 02 1 Pol'!G166</f>
        <v>0</v>
      </c>
      <c r="J205" s="190" t="str">
        <f>IF(I217=0,"",I205/I217*100)</f>
        <v/>
      </c>
    </row>
    <row r="206" spans="1:10" ht="36.75" customHeight="1" x14ac:dyDescent="0.2">
      <c r="A206" s="179"/>
      <c r="B206" s="184" t="s">
        <v>171</v>
      </c>
      <c r="C206" s="185" t="s">
        <v>172</v>
      </c>
      <c r="D206" s="186"/>
      <c r="E206" s="186"/>
      <c r="F206" s="192" t="s">
        <v>24</v>
      </c>
      <c r="G206" s="193"/>
      <c r="H206" s="193"/>
      <c r="I206" s="193">
        <f>'SO 02 1 Pol'!G207</f>
        <v>0</v>
      </c>
      <c r="J206" s="190" t="str">
        <f>IF(I217=0,"",I206/I217*100)</f>
        <v/>
      </c>
    </row>
    <row r="207" spans="1:10" ht="36.75" customHeight="1" x14ac:dyDescent="0.2">
      <c r="A207" s="179"/>
      <c r="B207" s="184" t="s">
        <v>173</v>
      </c>
      <c r="C207" s="185" t="s">
        <v>174</v>
      </c>
      <c r="D207" s="186"/>
      <c r="E207" s="186"/>
      <c r="F207" s="192" t="s">
        <v>24</v>
      </c>
      <c r="G207" s="193"/>
      <c r="H207" s="193"/>
      <c r="I207" s="193">
        <f>'SO 01 1 Pol'!G568+'SO 02 1 Pol'!G209</f>
        <v>0</v>
      </c>
      <c r="J207" s="190" t="str">
        <f>IF(I217=0,"",I207/I217*100)</f>
        <v/>
      </c>
    </row>
    <row r="208" spans="1:10" ht="36.75" customHeight="1" x14ac:dyDescent="0.2">
      <c r="A208" s="179"/>
      <c r="B208" s="184" t="s">
        <v>175</v>
      </c>
      <c r="C208" s="185" t="s">
        <v>176</v>
      </c>
      <c r="D208" s="186"/>
      <c r="E208" s="186"/>
      <c r="F208" s="192" t="s">
        <v>24</v>
      </c>
      <c r="G208" s="193"/>
      <c r="H208" s="193"/>
      <c r="I208" s="193">
        <f>'SO 01 1 Pol'!G777</f>
        <v>0</v>
      </c>
      <c r="J208" s="190" t="str">
        <f>IF(I217=0,"",I208/I217*100)</f>
        <v/>
      </c>
    </row>
    <row r="209" spans="1:10" ht="36.75" customHeight="1" x14ac:dyDescent="0.2">
      <c r="A209" s="179"/>
      <c r="B209" s="184" t="s">
        <v>177</v>
      </c>
      <c r="C209" s="185" t="s">
        <v>178</v>
      </c>
      <c r="D209" s="186"/>
      <c r="E209" s="186"/>
      <c r="F209" s="192" t="s">
        <v>24</v>
      </c>
      <c r="G209" s="193"/>
      <c r="H209" s="193"/>
      <c r="I209" s="193">
        <f>'SO 01 1 Pol'!G797+'SO 02 1 Pol'!G222</f>
        <v>0</v>
      </c>
      <c r="J209" s="190" t="str">
        <f>IF(I217=0,"",I209/I217*100)</f>
        <v/>
      </c>
    </row>
    <row r="210" spans="1:10" ht="36.75" customHeight="1" x14ac:dyDescent="0.2">
      <c r="A210" s="179"/>
      <c r="B210" s="184" t="s">
        <v>179</v>
      </c>
      <c r="C210" s="185" t="s">
        <v>180</v>
      </c>
      <c r="D210" s="186"/>
      <c r="E210" s="186"/>
      <c r="F210" s="192" t="s">
        <v>24</v>
      </c>
      <c r="G210" s="193"/>
      <c r="H210" s="193"/>
      <c r="I210" s="193">
        <f>'SO 01 1 Pol'!G809</f>
        <v>0</v>
      </c>
      <c r="J210" s="190" t="str">
        <f>IF(I217=0,"",I210/I217*100)</f>
        <v/>
      </c>
    </row>
    <row r="211" spans="1:10" ht="36.75" customHeight="1" x14ac:dyDescent="0.2">
      <c r="A211" s="179"/>
      <c r="B211" s="184" t="s">
        <v>181</v>
      </c>
      <c r="C211" s="185" t="s">
        <v>182</v>
      </c>
      <c r="D211" s="186"/>
      <c r="E211" s="186"/>
      <c r="F211" s="192" t="s">
        <v>24</v>
      </c>
      <c r="G211" s="193"/>
      <c r="H211" s="193"/>
      <c r="I211" s="193">
        <f>'SO 01 1 Pol'!G822</f>
        <v>0</v>
      </c>
      <c r="J211" s="190" t="str">
        <f>IF(I217=0,"",I211/I217*100)</f>
        <v/>
      </c>
    </row>
    <row r="212" spans="1:10" ht="36.75" customHeight="1" x14ac:dyDescent="0.2">
      <c r="A212" s="179"/>
      <c r="B212" s="184" t="s">
        <v>183</v>
      </c>
      <c r="C212" s="185" t="s">
        <v>184</v>
      </c>
      <c r="D212" s="186"/>
      <c r="E212" s="186"/>
      <c r="F212" s="192" t="s">
        <v>24</v>
      </c>
      <c r="G212" s="193"/>
      <c r="H212" s="193"/>
      <c r="I212" s="193">
        <f>'SO 01 1 Pol'!G843+'SO 02 1 Pol'!G254</f>
        <v>0</v>
      </c>
      <c r="J212" s="190" t="str">
        <f>IF(I217=0,"",I212/I217*100)</f>
        <v/>
      </c>
    </row>
    <row r="213" spans="1:10" ht="36.75" customHeight="1" x14ac:dyDescent="0.2">
      <c r="A213" s="179"/>
      <c r="B213" s="184" t="s">
        <v>185</v>
      </c>
      <c r="C213" s="185" t="s">
        <v>186</v>
      </c>
      <c r="D213" s="186"/>
      <c r="E213" s="186"/>
      <c r="F213" s="192" t="s">
        <v>25</v>
      </c>
      <c r="G213" s="193"/>
      <c r="H213" s="193"/>
      <c r="I213" s="193">
        <f>'SO 01 1 Pol'!G851</f>
        <v>0</v>
      </c>
      <c r="J213" s="190" t="str">
        <f>IF(I217=0,"",I213/I217*100)</f>
        <v/>
      </c>
    </row>
    <row r="214" spans="1:10" ht="36.75" customHeight="1" x14ac:dyDescent="0.2">
      <c r="A214" s="179"/>
      <c r="B214" s="184" t="s">
        <v>187</v>
      </c>
      <c r="C214" s="185" t="s">
        <v>188</v>
      </c>
      <c r="D214" s="186"/>
      <c r="E214" s="186"/>
      <c r="F214" s="192" t="s">
        <v>26</v>
      </c>
      <c r="G214" s="193"/>
      <c r="H214" s="193"/>
      <c r="I214" s="193">
        <f>'SO 01 1 Pol'!G863</f>
        <v>0</v>
      </c>
      <c r="J214" s="190" t="str">
        <f>IF(I217=0,"",I214/I217*100)</f>
        <v/>
      </c>
    </row>
    <row r="215" spans="1:10" ht="36.75" customHeight="1" x14ac:dyDescent="0.2">
      <c r="A215" s="179"/>
      <c r="B215" s="184" t="s">
        <v>189</v>
      </c>
      <c r="C215" s="185" t="s">
        <v>27</v>
      </c>
      <c r="D215" s="186"/>
      <c r="E215" s="186"/>
      <c r="F215" s="192" t="s">
        <v>189</v>
      </c>
      <c r="G215" s="193"/>
      <c r="H215" s="193"/>
      <c r="I215" s="193">
        <f>'VON 1 Naklady'!G8</f>
        <v>0</v>
      </c>
      <c r="J215" s="190" t="str">
        <f>IF(I217=0,"",I215/I217*100)</f>
        <v/>
      </c>
    </row>
    <row r="216" spans="1:10" ht="36.75" customHeight="1" x14ac:dyDescent="0.2">
      <c r="A216" s="179"/>
      <c r="B216" s="184" t="s">
        <v>190</v>
      </c>
      <c r="C216" s="185" t="s">
        <v>28</v>
      </c>
      <c r="D216" s="186"/>
      <c r="E216" s="186"/>
      <c r="F216" s="192" t="s">
        <v>190</v>
      </c>
      <c r="G216" s="193"/>
      <c r="H216" s="193"/>
      <c r="I216" s="193">
        <f>'VON 1 Naklady'!G16</f>
        <v>0</v>
      </c>
      <c r="J216" s="190" t="str">
        <f>IF(I217=0,"",I216/I217*100)</f>
        <v/>
      </c>
    </row>
    <row r="217" spans="1:10" ht="25.5" customHeight="1" x14ac:dyDescent="0.2">
      <c r="A217" s="180"/>
      <c r="B217" s="187" t="s">
        <v>1</v>
      </c>
      <c r="C217" s="188"/>
      <c r="D217" s="189"/>
      <c r="E217" s="189"/>
      <c r="F217" s="194"/>
      <c r="G217" s="195"/>
      <c r="H217" s="195"/>
      <c r="I217" s="195">
        <f>SUM(I195:I216)</f>
        <v>0</v>
      </c>
      <c r="J217" s="191">
        <f>SUM(J195:J216)</f>
        <v>0</v>
      </c>
    </row>
    <row r="218" spans="1:10" x14ac:dyDescent="0.2">
      <c r="F218" s="133"/>
      <c r="G218" s="133"/>
      <c r="H218" s="133"/>
      <c r="I218" s="133"/>
      <c r="J218" s="134"/>
    </row>
    <row r="219" spans="1:10" x14ac:dyDescent="0.2">
      <c r="F219" s="133"/>
      <c r="G219" s="133"/>
      <c r="H219" s="133"/>
      <c r="I219" s="133"/>
      <c r="J219" s="134"/>
    </row>
    <row r="220" spans="1:10" x14ac:dyDescent="0.2">
      <c r="F220" s="133"/>
      <c r="G220" s="133"/>
      <c r="H220" s="133"/>
      <c r="I220" s="133"/>
      <c r="J220" s="134"/>
    </row>
  </sheetData>
  <sheetProtection algorithmName="SHA-512" hashValue="f8OQBtqW8roxKriTkOZWRBZ/JL7otliLsAN+kZNH2/ySwVuKsK96WrBz0SH3ossiR+ntbxCRiLaozIi67yz+lQ==" saltValue="HWi5kcc2xsNxcCpu3FzaC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2">
    <mergeCell ref="C216:E216"/>
    <mergeCell ref="C211:E211"/>
    <mergeCell ref="C212:E212"/>
    <mergeCell ref="C213:E213"/>
    <mergeCell ref="C214:E214"/>
    <mergeCell ref="C215:E215"/>
    <mergeCell ref="C206:E206"/>
    <mergeCell ref="C207:E207"/>
    <mergeCell ref="C208:E208"/>
    <mergeCell ref="C209:E209"/>
    <mergeCell ref="C210:E210"/>
    <mergeCell ref="C201:E201"/>
    <mergeCell ref="C202:E202"/>
    <mergeCell ref="C203:E203"/>
    <mergeCell ref="C204:E204"/>
    <mergeCell ref="C205:E205"/>
    <mergeCell ref="C196:E196"/>
    <mergeCell ref="C197:E197"/>
    <mergeCell ref="C198:E198"/>
    <mergeCell ref="C199:E199"/>
    <mergeCell ref="C200:E200"/>
    <mergeCell ref="B177:J177"/>
    <mergeCell ref="B179:J179"/>
    <mergeCell ref="B181:J181"/>
    <mergeCell ref="B183:J183"/>
    <mergeCell ref="C195:E195"/>
    <mergeCell ref="B168:J168"/>
    <mergeCell ref="B169:J169"/>
    <mergeCell ref="B171:J171"/>
    <mergeCell ref="B173:J173"/>
    <mergeCell ref="B175:J175"/>
    <mergeCell ref="B160:J160"/>
    <mergeCell ref="B161:J161"/>
    <mergeCell ref="B162:J162"/>
    <mergeCell ref="B164:J164"/>
    <mergeCell ref="B166:J166"/>
    <mergeCell ref="B151:J151"/>
    <mergeCell ref="B153:J153"/>
    <mergeCell ref="B155:J155"/>
    <mergeCell ref="B157:J157"/>
    <mergeCell ref="B159:J159"/>
    <mergeCell ref="B141:J141"/>
    <mergeCell ref="B143:J143"/>
    <mergeCell ref="B145:J145"/>
    <mergeCell ref="B147:J147"/>
    <mergeCell ref="B149:J149"/>
    <mergeCell ref="B131:J131"/>
    <mergeCell ref="B133:J133"/>
    <mergeCell ref="B135:J135"/>
    <mergeCell ref="B137:J137"/>
    <mergeCell ref="B139:J139"/>
    <mergeCell ref="B121:J121"/>
    <mergeCell ref="B123:J123"/>
    <mergeCell ref="B125:J125"/>
    <mergeCell ref="B127:J127"/>
    <mergeCell ref="B129:J129"/>
    <mergeCell ref="B111:J111"/>
    <mergeCell ref="B113:J113"/>
    <mergeCell ref="B115:J115"/>
    <mergeCell ref="B117:J117"/>
    <mergeCell ref="B119:J119"/>
    <mergeCell ref="B101:J101"/>
    <mergeCell ref="B103:J103"/>
    <mergeCell ref="B105:J105"/>
    <mergeCell ref="B107:J107"/>
    <mergeCell ref="B109:J109"/>
    <mergeCell ref="B91:J91"/>
    <mergeCell ref="B93:J93"/>
    <mergeCell ref="B95:J95"/>
    <mergeCell ref="B97:J97"/>
    <mergeCell ref="B99:J99"/>
    <mergeCell ref="B82:J82"/>
    <mergeCell ref="B84:J84"/>
    <mergeCell ref="B85:J85"/>
    <mergeCell ref="B87:J87"/>
    <mergeCell ref="B89:J89"/>
    <mergeCell ref="B72:J72"/>
    <mergeCell ref="B74:J74"/>
    <mergeCell ref="B76:J76"/>
    <mergeCell ref="B78:J78"/>
    <mergeCell ref="B80:J80"/>
    <mergeCell ref="B62:J62"/>
    <mergeCell ref="B64:J64"/>
    <mergeCell ref="B66:J66"/>
    <mergeCell ref="B68:J68"/>
    <mergeCell ref="B70:J70"/>
    <mergeCell ref="B52:J52"/>
    <mergeCell ref="B54:J54"/>
    <mergeCell ref="B56:J56"/>
    <mergeCell ref="B58:J58"/>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89"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HUUMq6OTIWZ75pQglsQdbRu450r7ofLxKmLFEVVJyPHc/H6NPDbVK7zCpzhW1mph8UEb6hewkhVcz4XKOED+OQ==" saltValue="XzNT78PCVirO4Lm3dTuOt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view="pageBreakPreview" zoomScaleNormal="100" zoomScaleSheetLayoutView="100"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S4RNDBkCexwKvKPgOK9FAiDbffHBTYbkaeKKAJDK1dVZO8VExamYH0jZCNH0dInaaTtx2VXRPszCJRQzaT2UA==" saltValue="ElZ7byjNWJX4fo5RbNRkvQ==" spinCount="100000" sheet="1"/>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191</v>
      </c>
      <c r="B1" s="197"/>
      <c r="C1" s="197"/>
      <c r="D1" s="197"/>
      <c r="E1" s="197"/>
      <c r="F1" s="197"/>
      <c r="G1" s="197"/>
      <c r="AG1" t="s">
        <v>192</v>
      </c>
    </row>
    <row r="2" spans="1:60" ht="24.95" customHeight="1" x14ac:dyDescent="0.2">
      <c r="A2" s="198" t="s">
        <v>7</v>
      </c>
      <c r="B2" s="48" t="s">
        <v>44</v>
      </c>
      <c r="C2" s="201" t="s">
        <v>45</v>
      </c>
      <c r="D2" s="199"/>
      <c r="E2" s="199"/>
      <c r="F2" s="199"/>
      <c r="G2" s="200"/>
      <c r="AG2" t="s">
        <v>193</v>
      </c>
    </row>
    <row r="3" spans="1:60" ht="24.95" customHeight="1" x14ac:dyDescent="0.2">
      <c r="A3" s="198" t="s">
        <v>8</v>
      </c>
      <c r="B3" s="48" t="s">
        <v>194</v>
      </c>
      <c r="C3" s="201" t="s">
        <v>62</v>
      </c>
      <c r="D3" s="199"/>
      <c r="E3" s="199"/>
      <c r="F3" s="199"/>
      <c r="G3" s="200"/>
      <c r="AC3" s="177" t="s">
        <v>195</v>
      </c>
      <c r="AG3" t="s">
        <v>196</v>
      </c>
    </row>
    <row r="4" spans="1:60" ht="24.95" customHeight="1" x14ac:dyDescent="0.2">
      <c r="A4" s="202" t="s">
        <v>9</v>
      </c>
      <c r="B4" s="203" t="s">
        <v>61</v>
      </c>
      <c r="C4" s="204" t="s">
        <v>62</v>
      </c>
      <c r="D4" s="205"/>
      <c r="E4" s="205"/>
      <c r="F4" s="205"/>
      <c r="G4" s="206"/>
      <c r="AG4" t="s">
        <v>197</v>
      </c>
    </row>
    <row r="5" spans="1:60" x14ac:dyDescent="0.2">
      <c r="D5" s="10"/>
    </row>
    <row r="6" spans="1:60" ht="38.25" x14ac:dyDescent="0.2">
      <c r="A6" s="208" t="s">
        <v>198</v>
      </c>
      <c r="B6" s="210" t="s">
        <v>199</v>
      </c>
      <c r="C6" s="210" t="s">
        <v>200</v>
      </c>
      <c r="D6" s="209" t="s">
        <v>201</v>
      </c>
      <c r="E6" s="208" t="s">
        <v>202</v>
      </c>
      <c r="F6" s="207" t="s">
        <v>203</v>
      </c>
      <c r="G6" s="208" t="s">
        <v>29</v>
      </c>
      <c r="H6" s="211" t="s">
        <v>30</v>
      </c>
      <c r="I6" s="211" t="s">
        <v>204</v>
      </c>
      <c r="J6" s="211" t="s">
        <v>31</v>
      </c>
      <c r="K6" s="211" t="s">
        <v>205</v>
      </c>
      <c r="L6" s="211" t="s">
        <v>206</v>
      </c>
      <c r="M6" s="211" t="s">
        <v>207</v>
      </c>
      <c r="N6" s="211" t="s">
        <v>208</v>
      </c>
      <c r="O6" s="211" t="s">
        <v>209</v>
      </c>
      <c r="P6" s="211" t="s">
        <v>210</v>
      </c>
      <c r="Q6" s="211" t="s">
        <v>211</v>
      </c>
      <c r="R6" s="211" t="s">
        <v>212</v>
      </c>
      <c r="S6" s="211" t="s">
        <v>213</v>
      </c>
      <c r="T6" s="211" t="s">
        <v>214</v>
      </c>
      <c r="U6" s="211" t="s">
        <v>215</v>
      </c>
      <c r="V6" s="211" t="s">
        <v>216</v>
      </c>
      <c r="W6" s="211" t="s">
        <v>217</v>
      </c>
      <c r="X6" s="211" t="s">
        <v>218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6" t="s">
        <v>219</v>
      </c>
      <c r="B8" s="227" t="s">
        <v>189</v>
      </c>
      <c r="C8" s="243" t="s">
        <v>27</v>
      </c>
      <c r="D8" s="228"/>
      <c r="E8" s="229"/>
      <c r="F8" s="230"/>
      <c r="G8" s="230">
        <f>SUMIF(AG9:AG15,"&lt;&gt;NOR",G9:G15)</f>
        <v>0</v>
      </c>
      <c r="H8" s="230"/>
      <c r="I8" s="230">
        <f>SUM(I9:I15)</f>
        <v>0</v>
      </c>
      <c r="J8" s="230"/>
      <c r="K8" s="230">
        <f>SUM(K9:K15)</f>
        <v>0</v>
      </c>
      <c r="L8" s="230"/>
      <c r="M8" s="230">
        <f>SUM(M9:M15)</f>
        <v>0</v>
      </c>
      <c r="N8" s="229"/>
      <c r="O8" s="229">
        <f>SUM(O9:O15)</f>
        <v>0</v>
      </c>
      <c r="P8" s="229"/>
      <c r="Q8" s="229">
        <f>SUM(Q9:Q15)</f>
        <v>0</v>
      </c>
      <c r="R8" s="230"/>
      <c r="S8" s="230"/>
      <c r="T8" s="231"/>
      <c r="U8" s="225"/>
      <c r="V8" s="225">
        <f>SUM(V9:V15)</f>
        <v>0</v>
      </c>
      <c r="W8" s="225"/>
      <c r="X8" s="225"/>
      <c r="AG8" t="s">
        <v>220</v>
      </c>
    </row>
    <row r="9" spans="1:60" outlineLevel="1" x14ac:dyDescent="0.2">
      <c r="A9" s="232">
        <v>1</v>
      </c>
      <c r="B9" s="233" t="s">
        <v>221</v>
      </c>
      <c r="C9" s="244" t="s">
        <v>222</v>
      </c>
      <c r="D9" s="234" t="s">
        <v>223</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224</v>
      </c>
      <c r="T9" s="238" t="s">
        <v>225</v>
      </c>
      <c r="U9" s="222">
        <v>0</v>
      </c>
      <c r="V9" s="222">
        <f>ROUND(E9*U9,2)</f>
        <v>0</v>
      </c>
      <c r="W9" s="222"/>
      <c r="X9" s="222" t="s">
        <v>226</v>
      </c>
      <c r="Y9" s="212"/>
      <c r="Z9" s="212"/>
      <c r="AA9" s="212"/>
      <c r="AB9" s="212"/>
      <c r="AC9" s="212"/>
      <c r="AD9" s="212"/>
      <c r="AE9" s="212"/>
      <c r="AF9" s="212"/>
      <c r="AG9" s="212" t="s">
        <v>227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5" t="s">
        <v>265</v>
      </c>
      <c r="D10" s="239"/>
      <c r="E10" s="239"/>
      <c r="F10" s="239"/>
      <c r="G10" s="239"/>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228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19"/>
      <c r="B11" s="220"/>
      <c r="C11" s="246" t="s">
        <v>229</v>
      </c>
      <c r="D11" s="241"/>
      <c r="E11" s="241"/>
      <c r="F11" s="241"/>
      <c r="G11" s="241"/>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228</v>
      </c>
      <c r="AH11" s="212"/>
      <c r="AI11" s="212"/>
      <c r="AJ11" s="212"/>
      <c r="AK11" s="212"/>
      <c r="AL11" s="212"/>
      <c r="AM11" s="212"/>
      <c r="AN11" s="212"/>
      <c r="AO11" s="212"/>
      <c r="AP11" s="212"/>
      <c r="AQ11" s="212"/>
      <c r="AR11" s="212"/>
      <c r="AS11" s="212"/>
      <c r="AT11" s="212"/>
      <c r="AU11" s="212"/>
      <c r="AV11" s="212"/>
      <c r="AW11" s="212"/>
      <c r="AX11" s="212"/>
      <c r="AY11" s="212"/>
      <c r="AZ11" s="212"/>
      <c r="BA11" s="240" t="str">
        <f>C11</f>
        <v>Vyhotovení protokolu o vytyčení stavby se seznamem souřadnic vytyčených bodů a jejich polohopisnými (S-JTSK) a výškopisnými (Bpv) hodnotami.</v>
      </c>
      <c r="BB11" s="212"/>
      <c r="BC11" s="212"/>
      <c r="BD11" s="212"/>
      <c r="BE11" s="212"/>
      <c r="BF11" s="212"/>
      <c r="BG11" s="212"/>
      <c r="BH11" s="212"/>
    </row>
    <row r="12" spans="1:60" outlineLevel="1" x14ac:dyDescent="0.2">
      <c r="A12" s="219"/>
      <c r="B12" s="220"/>
      <c r="C12" s="247" t="s">
        <v>230</v>
      </c>
      <c r="D12" s="223"/>
      <c r="E12" s="224">
        <v>1</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231</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2">
        <v>2</v>
      </c>
      <c r="B13" s="233" t="s">
        <v>232</v>
      </c>
      <c r="C13" s="244" t="s">
        <v>233</v>
      </c>
      <c r="D13" s="234" t="s">
        <v>223</v>
      </c>
      <c r="E13" s="235">
        <v>1</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224</v>
      </c>
      <c r="T13" s="238" t="s">
        <v>225</v>
      </c>
      <c r="U13" s="222">
        <v>0</v>
      </c>
      <c r="V13" s="222">
        <f>ROUND(E13*U13,2)</f>
        <v>0</v>
      </c>
      <c r="W13" s="222"/>
      <c r="X13" s="222" t="s">
        <v>226</v>
      </c>
      <c r="Y13" s="212"/>
      <c r="Z13" s="212"/>
      <c r="AA13" s="212"/>
      <c r="AB13" s="212"/>
      <c r="AC13" s="212"/>
      <c r="AD13" s="212"/>
      <c r="AE13" s="212"/>
      <c r="AF13" s="212"/>
      <c r="AG13" s="212" t="s">
        <v>227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45" t="s">
        <v>234</v>
      </c>
      <c r="D14" s="239"/>
      <c r="E14" s="239"/>
      <c r="F14" s="239"/>
      <c r="G14" s="239"/>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228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47" t="s">
        <v>230</v>
      </c>
      <c r="D15" s="223"/>
      <c r="E15" s="224">
        <v>1</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231</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26" t="s">
        <v>219</v>
      </c>
      <c r="B16" s="227" t="s">
        <v>190</v>
      </c>
      <c r="C16" s="243" t="s">
        <v>28</v>
      </c>
      <c r="D16" s="228"/>
      <c r="E16" s="229"/>
      <c r="F16" s="230"/>
      <c r="G16" s="230">
        <f>SUMIF(AG17:AG43,"&lt;&gt;NOR",G17:G43)</f>
        <v>0</v>
      </c>
      <c r="H16" s="230"/>
      <c r="I16" s="230">
        <f>SUM(I17:I43)</f>
        <v>0</v>
      </c>
      <c r="J16" s="230"/>
      <c r="K16" s="230">
        <f>SUM(K17:K43)</f>
        <v>0</v>
      </c>
      <c r="L16" s="230"/>
      <c r="M16" s="230">
        <f>SUM(M17:M43)</f>
        <v>0</v>
      </c>
      <c r="N16" s="229"/>
      <c r="O16" s="229">
        <f>SUM(O17:O43)</f>
        <v>0</v>
      </c>
      <c r="P16" s="229"/>
      <c r="Q16" s="229">
        <f>SUM(Q17:Q43)</f>
        <v>0</v>
      </c>
      <c r="R16" s="230"/>
      <c r="S16" s="230"/>
      <c r="T16" s="231"/>
      <c r="U16" s="225"/>
      <c r="V16" s="225">
        <f>SUM(V17:V43)</f>
        <v>0</v>
      </c>
      <c r="W16" s="225"/>
      <c r="X16" s="225"/>
      <c r="AG16" t="s">
        <v>220</v>
      </c>
    </row>
    <row r="17" spans="1:60" outlineLevel="1" x14ac:dyDescent="0.2">
      <c r="A17" s="232">
        <v>3</v>
      </c>
      <c r="B17" s="233" t="s">
        <v>235</v>
      </c>
      <c r="C17" s="244" t="s">
        <v>236</v>
      </c>
      <c r="D17" s="234" t="s">
        <v>223</v>
      </c>
      <c r="E17" s="235">
        <v>1</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c r="S17" s="237" t="s">
        <v>237</v>
      </c>
      <c r="T17" s="238" t="s">
        <v>225</v>
      </c>
      <c r="U17" s="222">
        <v>0</v>
      </c>
      <c r="V17" s="222">
        <f>ROUND(E17*U17,2)</f>
        <v>0</v>
      </c>
      <c r="W17" s="222"/>
      <c r="X17" s="222" t="s">
        <v>226</v>
      </c>
      <c r="Y17" s="212"/>
      <c r="Z17" s="212"/>
      <c r="AA17" s="212"/>
      <c r="AB17" s="212"/>
      <c r="AC17" s="212"/>
      <c r="AD17" s="212"/>
      <c r="AE17" s="212"/>
      <c r="AF17" s="212"/>
      <c r="AG17" s="212" t="s">
        <v>227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47" t="s">
        <v>230</v>
      </c>
      <c r="D18" s="223"/>
      <c r="E18" s="224">
        <v>1</v>
      </c>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231</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2">
        <v>4</v>
      </c>
      <c r="B19" s="233" t="s">
        <v>238</v>
      </c>
      <c r="C19" s="244" t="s">
        <v>239</v>
      </c>
      <c r="D19" s="234" t="s">
        <v>223</v>
      </c>
      <c r="E19" s="235">
        <v>1</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237</v>
      </c>
      <c r="T19" s="238" t="s">
        <v>225</v>
      </c>
      <c r="U19" s="222">
        <v>0</v>
      </c>
      <c r="V19" s="222">
        <f>ROUND(E19*U19,2)</f>
        <v>0</v>
      </c>
      <c r="W19" s="222"/>
      <c r="X19" s="222" t="s">
        <v>226</v>
      </c>
      <c r="Y19" s="212"/>
      <c r="Z19" s="212"/>
      <c r="AA19" s="212"/>
      <c r="AB19" s="212"/>
      <c r="AC19" s="212"/>
      <c r="AD19" s="212"/>
      <c r="AE19" s="212"/>
      <c r="AF19" s="212"/>
      <c r="AG19" s="212" t="s">
        <v>227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47" t="s">
        <v>230</v>
      </c>
      <c r="D20" s="223"/>
      <c r="E20" s="224">
        <v>1</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231</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2">
        <v>5</v>
      </c>
      <c r="B21" s="233" t="s">
        <v>240</v>
      </c>
      <c r="C21" s="244" t="s">
        <v>241</v>
      </c>
      <c r="D21" s="234" t="s">
        <v>223</v>
      </c>
      <c r="E21" s="235">
        <v>1</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c r="S21" s="237" t="s">
        <v>224</v>
      </c>
      <c r="T21" s="238" t="s">
        <v>225</v>
      </c>
      <c r="U21" s="222">
        <v>0</v>
      </c>
      <c r="V21" s="222">
        <f>ROUND(E21*U21,2)</f>
        <v>0</v>
      </c>
      <c r="W21" s="222"/>
      <c r="X21" s="222" t="s">
        <v>226</v>
      </c>
      <c r="Y21" s="212"/>
      <c r="Z21" s="212"/>
      <c r="AA21" s="212"/>
      <c r="AB21" s="212"/>
      <c r="AC21" s="212"/>
      <c r="AD21" s="212"/>
      <c r="AE21" s="212"/>
      <c r="AF21" s="212"/>
      <c r="AG21" s="212" t="s">
        <v>227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45" t="s">
        <v>242</v>
      </c>
      <c r="D22" s="239"/>
      <c r="E22" s="239"/>
      <c r="F22" s="239"/>
      <c r="G22" s="239"/>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228</v>
      </c>
      <c r="AH22" s="212"/>
      <c r="AI22" s="212"/>
      <c r="AJ22" s="212"/>
      <c r="AK22" s="212"/>
      <c r="AL22" s="212"/>
      <c r="AM22" s="212"/>
      <c r="AN22" s="212"/>
      <c r="AO22" s="212"/>
      <c r="AP22" s="212"/>
      <c r="AQ22" s="212"/>
      <c r="AR22" s="212"/>
      <c r="AS22" s="212"/>
      <c r="AT22" s="212"/>
      <c r="AU22" s="212"/>
      <c r="AV22" s="212"/>
      <c r="AW22" s="212"/>
      <c r="AX22" s="212"/>
      <c r="AY22" s="212"/>
      <c r="AZ22" s="212"/>
      <c r="BA22" s="240" t="str">
        <f>C22</f>
        <v>Zaměření a vytýčení stávajících inženýrských sítí v místě stavby z hlediska jejich ochrany při provádění stavby.</v>
      </c>
      <c r="BB22" s="212"/>
      <c r="BC22" s="212"/>
      <c r="BD22" s="212"/>
      <c r="BE22" s="212"/>
      <c r="BF22" s="212"/>
      <c r="BG22" s="212"/>
      <c r="BH22" s="212"/>
    </row>
    <row r="23" spans="1:60" outlineLevel="1" x14ac:dyDescent="0.2">
      <c r="A23" s="219"/>
      <c r="B23" s="220"/>
      <c r="C23" s="247" t="s">
        <v>230</v>
      </c>
      <c r="D23" s="223"/>
      <c r="E23" s="224">
        <v>1</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231</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2">
        <v>6</v>
      </c>
      <c r="B24" s="233" t="s">
        <v>243</v>
      </c>
      <c r="C24" s="244" t="s">
        <v>244</v>
      </c>
      <c r="D24" s="234" t="s">
        <v>223</v>
      </c>
      <c r="E24" s="235">
        <v>1</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c r="S24" s="237" t="s">
        <v>237</v>
      </c>
      <c r="T24" s="238" t="s">
        <v>225</v>
      </c>
      <c r="U24" s="222">
        <v>0</v>
      </c>
      <c r="V24" s="222">
        <f>ROUND(E24*U24,2)</f>
        <v>0</v>
      </c>
      <c r="W24" s="222"/>
      <c r="X24" s="222" t="s">
        <v>226</v>
      </c>
      <c r="Y24" s="212"/>
      <c r="Z24" s="212"/>
      <c r="AA24" s="212"/>
      <c r="AB24" s="212"/>
      <c r="AC24" s="212"/>
      <c r="AD24" s="212"/>
      <c r="AE24" s="212"/>
      <c r="AF24" s="212"/>
      <c r="AG24" s="212" t="s">
        <v>227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47" t="s">
        <v>230</v>
      </c>
      <c r="D25" s="223"/>
      <c r="E25" s="224">
        <v>1</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231</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2">
        <v>7</v>
      </c>
      <c r="B26" s="233" t="s">
        <v>245</v>
      </c>
      <c r="C26" s="244" t="s">
        <v>246</v>
      </c>
      <c r="D26" s="234" t="s">
        <v>223</v>
      </c>
      <c r="E26" s="235">
        <v>1</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c r="S26" s="237" t="s">
        <v>237</v>
      </c>
      <c r="T26" s="238" t="s">
        <v>225</v>
      </c>
      <c r="U26" s="222">
        <v>0</v>
      </c>
      <c r="V26" s="222">
        <f>ROUND(E26*U26,2)</f>
        <v>0</v>
      </c>
      <c r="W26" s="222"/>
      <c r="X26" s="222" t="s">
        <v>226</v>
      </c>
      <c r="Y26" s="212"/>
      <c r="Z26" s="212"/>
      <c r="AA26" s="212"/>
      <c r="AB26" s="212"/>
      <c r="AC26" s="212"/>
      <c r="AD26" s="212"/>
      <c r="AE26" s="212"/>
      <c r="AF26" s="212"/>
      <c r="AG26" s="212" t="s">
        <v>227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47" t="s">
        <v>230</v>
      </c>
      <c r="D27" s="223"/>
      <c r="E27" s="224">
        <v>1</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231</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2">
        <v>8</v>
      </c>
      <c r="B28" s="233" t="s">
        <v>247</v>
      </c>
      <c r="C28" s="244" t="s">
        <v>248</v>
      </c>
      <c r="D28" s="234" t="s">
        <v>223</v>
      </c>
      <c r="E28" s="235">
        <v>1</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c r="S28" s="237" t="s">
        <v>224</v>
      </c>
      <c r="T28" s="238" t="s">
        <v>225</v>
      </c>
      <c r="U28" s="222">
        <v>0</v>
      </c>
      <c r="V28" s="222">
        <f>ROUND(E28*U28,2)</f>
        <v>0</v>
      </c>
      <c r="W28" s="222"/>
      <c r="X28" s="222" t="s">
        <v>226</v>
      </c>
      <c r="Y28" s="212"/>
      <c r="Z28" s="212"/>
      <c r="AA28" s="212"/>
      <c r="AB28" s="212"/>
      <c r="AC28" s="212"/>
      <c r="AD28" s="212"/>
      <c r="AE28" s="212"/>
      <c r="AF28" s="212"/>
      <c r="AG28" s="212" t="s">
        <v>227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19"/>
      <c r="B29" s="220"/>
      <c r="C29" s="245" t="s">
        <v>249</v>
      </c>
      <c r="D29" s="239"/>
      <c r="E29" s="239"/>
      <c r="F29" s="239"/>
      <c r="G29" s="239"/>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228</v>
      </c>
      <c r="AH29" s="212"/>
      <c r="AI29" s="212"/>
      <c r="AJ29" s="212"/>
      <c r="AK29" s="212"/>
      <c r="AL29" s="212"/>
      <c r="AM29" s="212"/>
      <c r="AN29" s="212"/>
      <c r="AO29" s="212"/>
      <c r="AP29" s="212"/>
      <c r="AQ29" s="212"/>
      <c r="AR29" s="212"/>
      <c r="AS29" s="212"/>
      <c r="AT29" s="212"/>
      <c r="AU29" s="212"/>
      <c r="AV29" s="212"/>
      <c r="AW29" s="212"/>
      <c r="AX29" s="212"/>
      <c r="AY29" s="212"/>
      <c r="AZ29" s="212"/>
      <c r="BA29" s="240" t="str">
        <f>C29</f>
        <v>Náklady zhotovitele, související s prováděním zkoušek a revizí předepsaných technickými normami nebo objednatelem a které jsou pro provedení díla nezbytné.</v>
      </c>
      <c r="BB29" s="212"/>
      <c r="BC29" s="212"/>
      <c r="BD29" s="212"/>
      <c r="BE29" s="212"/>
      <c r="BF29" s="212"/>
      <c r="BG29" s="212"/>
      <c r="BH29" s="212"/>
    </row>
    <row r="30" spans="1:60" outlineLevel="1" x14ac:dyDescent="0.2">
      <c r="A30" s="232">
        <v>9</v>
      </c>
      <c r="B30" s="233" t="s">
        <v>250</v>
      </c>
      <c r="C30" s="244" t="s">
        <v>251</v>
      </c>
      <c r="D30" s="234" t="s">
        <v>223</v>
      </c>
      <c r="E30" s="235">
        <v>1</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237</v>
      </c>
      <c r="T30" s="238" t="s">
        <v>225</v>
      </c>
      <c r="U30" s="222">
        <v>0</v>
      </c>
      <c r="V30" s="222">
        <f>ROUND(E30*U30,2)</f>
        <v>0</v>
      </c>
      <c r="W30" s="222"/>
      <c r="X30" s="222" t="s">
        <v>226</v>
      </c>
      <c r="Y30" s="212"/>
      <c r="Z30" s="212"/>
      <c r="AA30" s="212"/>
      <c r="AB30" s="212"/>
      <c r="AC30" s="212"/>
      <c r="AD30" s="212"/>
      <c r="AE30" s="212"/>
      <c r="AF30" s="212"/>
      <c r="AG30" s="212" t="s">
        <v>227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47" t="s">
        <v>230</v>
      </c>
      <c r="D31" s="223"/>
      <c r="E31" s="224">
        <v>1</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231</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2">
        <v>10</v>
      </c>
      <c r="B32" s="233" t="s">
        <v>252</v>
      </c>
      <c r="C32" s="244" t="s">
        <v>253</v>
      </c>
      <c r="D32" s="234" t="s">
        <v>223</v>
      </c>
      <c r="E32" s="235">
        <v>1</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224</v>
      </c>
      <c r="T32" s="238" t="s">
        <v>225</v>
      </c>
      <c r="U32" s="222">
        <v>0</v>
      </c>
      <c r="V32" s="222">
        <f>ROUND(E32*U32,2)</f>
        <v>0</v>
      </c>
      <c r="W32" s="222"/>
      <c r="X32" s="222" t="s">
        <v>226</v>
      </c>
      <c r="Y32" s="212"/>
      <c r="Z32" s="212"/>
      <c r="AA32" s="212"/>
      <c r="AB32" s="212"/>
      <c r="AC32" s="212"/>
      <c r="AD32" s="212"/>
      <c r="AE32" s="212"/>
      <c r="AF32" s="212"/>
      <c r="AG32" s="212" t="s">
        <v>227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45" t="s">
        <v>254</v>
      </c>
      <c r="D33" s="239"/>
      <c r="E33" s="239"/>
      <c r="F33" s="239"/>
      <c r="G33" s="239"/>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228</v>
      </c>
      <c r="AH33" s="212"/>
      <c r="AI33" s="212"/>
      <c r="AJ33" s="212"/>
      <c r="AK33" s="212"/>
      <c r="AL33" s="212"/>
      <c r="AM33" s="212"/>
      <c r="AN33" s="212"/>
      <c r="AO33" s="212"/>
      <c r="AP33" s="212"/>
      <c r="AQ33" s="212"/>
      <c r="AR33" s="212"/>
      <c r="AS33" s="212"/>
      <c r="AT33" s="212"/>
      <c r="AU33" s="212"/>
      <c r="AV33" s="212"/>
      <c r="AW33" s="212"/>
      <c r="AX33" s="212"/>
      <c r="AY33" s="212"/>
      <c r="AZ33" s="212"/>
      <c r="BA33" s="240" t="str">
        <f>C33</f>
        <v>Náklady na vyhotovení dokumentace skutečného provedení stavby a její předání objednateli v požadované formě a požadovaném počtu.</v>
      </c>
      <c r="BB33" s="212"/>
      <c r="BC33" s="212"/>
      <c r="BD33" s="212"/>
      <c r="BE33" s="212"/>
      <c r="BF33" s="212"/>
      <c r="BG33" s="212"/>
      <c r="BH33" s="212"/>
    </row>
    <row r="34" spans="1:60" outlineLevel="1" x14ac:dyDescent="0.2">
      <c r="A34" s="219"/>
      <c r="B34" s="220"/>
      <c r="C34" s="247" t="s">
        <v>230</v>
      </c>
      <c r="D34" s="223"/>
      <c r="E34" s="224">
        <v>1</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231</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2">
        <v>11</v>
      </c>
      <c r="B35" s="233" t="s">
        <v>255</v>
      </c>
      <c r="C35" s="244" t="s">
        <v>256</v>
      </c>
      <c r="D35" s="234" t="s">
        <v>223</v>
      </c>
      <c r="E35" s="235">
        <v>1</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c r="S35" s="237" t="s">
        <v>224</v>
      </c>
      <c r="T35" s="238" t="s">
        <v>225</v>
      </c>
      <c r="U35" s="222">
        <v>0</v>
      </c>
      <c r="V35" s="222">
        <f>ROUND(E35*U35,2)</f>
        <v>0</v>
      </c>
      <c r="W35" s="222"/>
      <c r="X35" s="222" t="s">
        <v>226</v>
      </c>
      <c r="Y35" s="212"/>
      <c r="Z35" s="212"/>
      <c r="AA35" s="212"/>
      <c r="AB35" s="212"/>
      <c r="AC35" s="212"/>
      <c r="AD35" s="212"/>
      <c r="AE35" s="212"/>
      <c r="AF35" s="212"/>
      <c r="AG35" s="212" t="s">
        <v>227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45" t="s">
        <v>257</v>
      </c>
      <c r="D36" s="239"/>
      <c r="E36" s="239"/>
      <c r="F36" s="239"/>
      <c r="G36" s="239"/>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228</v>
      </c>
      <c r="AH36" s="212"/>
      <c r="AI36" s="212"/>
      <c r="AJ36" s="212"/>
      <c r="AK36" s="212"/>
      <c r="AL36" s="212"/>
      <c r="AM36" s="212"/>
      <c r="AN36" s="212"/>
      <c r="AO36" s="212"/>
      <c r="AP36" s="212"/>
      <c r="AQ36" s="212"/>
      <c r="AR36" s="212"/>
      <c r="AS36" s="212"/>
      <c r="AT36" s="212"/>
      <c r="AU36" s="212"/>
      <c r="AV36" s="212"/>
      <c r="AW36" s="212"/>
      <c r="AX36" s="212"/>
      <c r="AY36" s="212"/>
      <c r="AZ36" s="212"/>
      <c r="BA36" s="240" t="str">
        <f>C36</f>
        <v>Náklady na provedení skutečného zaměření stavby v rozsahu nezbytném pro zápis změny do katastru nemovitostí.</v>
      </c>
      <c r="BB36" s="212"/>
      <c r="BC36" s="212"/>
      <c r="BD36" s="212"/>
      <c r="BE36" s="212"/>
      <c r="BF36" s="212"/>
      <c r="BG36" s="212"/>
      <c r="BH36" s="212"/>
    </row>
    <row r="37" spans="1:60" outlineLevel="1" x14ac:dyDescent="0.2">
      <c r="A37" s="219"/>
      <c r="B37" s="220"/>
      <c r="C37" s="247" t="s">
        <v>230</v>
      </c>
      <c r="D37" s="223"/>
      <c r="E37" s="224">
        <v>1</v>
      </c>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231</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2">
        <v>12</v>
      </c>
      <c r="B38" s="233" t="s">
        <v>258</v>
      </c>
      <c r="C38" s="244" t="s">
        <v>259</v>
      </c>
      <c r="D38" s="234" t="s">
        <v>223</v>
      </c>
      <c r="E38" s="235">
        <v>1</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c r="S38" s="237" t="s">
        <v>237</v>
      </c>
      <c r="T38" s="238" t="s">
        <v>225</v>
      </c>
      <c r="U38" s="222">
        <v>0</v>
      </c>
      <c r="V38" s="222">
        <f>ROUND(E38*U38,2)</f>
        <v>0</v>
      </c>
      <c r="W38" s="222"/>
      <c r="X38" s="222" t="s">
        <v>226</v>
      </c>
      <c r="Y38" s="212"/>
      <c r="Z38" s="212"/>
      <c r="AA38" s="212"/>
      <c r="AB38" s="212"/>
      <c r="AC38" s="212"/>
      <c r="AD38" s="212"/>
      <c r="AE38" s="212"/>
      <c r="AF38" s="212"/>
      <c r="AG38" s="212" t="s">
        <v>227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47" t="s">
        <v>230</v>
      </c>
      <c r="D39" s="223"/>
      <c r="E39" s="224">
        <v>1</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231</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2">
        <v>13</v>
      </c>
      <c r="B40" s="233" t="s">
        <v>260</v>
      </c>
      <c r="C40" s="244" t="s">
        <v>261</v>
      </c>
      <c r="D40" s="234" t="s">
        <v>223</v>
      </c>
      <c r="E40" s="235">
        <v>1</v>
      </c>
      <c r="F40" s="236"/>
      <c r="G40" s="237">
        <f>ROUND(E40*F40,2)</f>
        <v>0</v>
      </c>
      <c r="H40" s="236"/>
      <c r="I40" s="237">
        <f>ROUND(E40*H40,2)</f>
        <v>0</v>
      </c>
      <c r="J40" s="236"/>
      <c r="K40" s="237">
        <f>ROUND(E40*J40,2)</f>
        <v>0</v>
      </c>
      <c r="L40" s="237">
        <v>21</v>
      </c>
      <c r="M40" s="237">
        <f>G40*(1+L40/100)</f>
        <v>0</v>
      </c>
      <c r="N40" s="235">
        <v>0</v>
      </c>
      <c r="O40" s="235">
        <f>ROUND(E40*N40,2)</f>
        <v>0</v>
      </c>
      <c r="P40" s="235">
        <v>0</v>
      </c>
      <c r="Q40" s="235">
        <f>ROUND(E40*P40,2)</f>
        <v>0</v>
      </c>
      <c r="R40" s="237"/>
      <c r="S40" s="237" t="s">
        <v>237</v>
      </c>
      <c r="T40" s="238" t="s">
        <v>225</v>
      </c>
      <c r="U40" s="222">
        <v>0</v>
      </c>
      <c r="V40" s="222">
        <f>ROUND(E40*U40,2)</f>
        <v>0</v>
      </c>
      <c r="W40" s="222"/>
      <c r="X40" s="222" t="s">
        <v>226</v>
      </c>
      <c r="Y40" s="212"/>
      <c r="Z40" s="212"/>
      <c r="AA40" s="212"/>
      <c r="AB40" s="212"/>
      <c r="AC40" s="212"/>
      <c r="AD40" s="212"/>
      <c r="AE40" s="212"/>
      <c r="AF40" s="212"/>
      <c r="AG40" s="212" t="s">
        <v>227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47" t="s">
        <v>230</v>
      </c>
      <c r="D41" s="223"/>
      <c r="E41" s="224">
        <v>1</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231</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2">
        <v>14</v>
      </c>
      <c r="B42" s="233" t="s">
        <v>262</v>
      </c>
      <c r="C42" s="244" t="s">
        <v>263</v>
      </c>
      <c r="D42" s="234" t="s">
        <v>223</v>
      </c>
      <c r="E42" s="235">
        <v>1</v>
      </c>
      <c r="F42" s="236"/>
      <c r="G42" s="237">
        <f>ROUND(E42*F42,2)</f>
        <v>0</v>
      </c>
      <c r="H42" s="236"/>
      <c r="I42" s="237">
        <f>ROUND(E42*H42,2)</f>
        <v>0</v>
      </c>
      <c r="J42" s="236"/>
      <c r="K42" s="237">
        <f>ROUND(E42*J42,2)</f>
        <v>0</v>
      </c>
      <c r="L42" s="237">
        <v>21</v>
      </c>
      <c r="M42" s="237">
        <f>G42*(1+L42/100)</f>
        <v>0</v>
      </c>
      <c r="N42" s="235">
        <v>0</v>
      </c>
      <c r="O42" s="235">
        <f>ROUND(E42*N42,2)</f>
        <v>0</v>
      </c>
      <c r="P42" s="235">
        <v>0</v>
      </c>
      <c r="Q42" s="235">
        <f>ROUND(E42*P42,2)</f>
        <v>0</v>
      </c>
      <c r="R42" s="237"/>
      <c r="S42" s="237" t="s">
        <v>237</v>
      </c>
      <c r="T42" s="238" t="s">
        <v>225</v>
      </c>
      <c r="U42" s="222">
        <v>0</v>
      </c>
      <c r="V42" s="222">
        <f>ROUND(E42*U42,2)</f>
        <v>0</v>
      </c>
      <c r="W42" s="222"/>
      <c r="X42" s="222" t="s">
        <v>226</v>
      </c>
      <c r="Y42" s="212"/>
      <c r="Z42" s="212"/>
      <c r="AA42" s="212"/>
      <c r="AB42" s="212"/>
      <c r="AC42" s="212"/>
      <c r="AD42" s="212"/>
      <c r="AE42" s="212"/>
      <c r="AF42" s="212"/>
      <c r="AG42" s="212" t="s">
        <v>227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47" t="s">
        <v>230</v>
      </c>
      <c r="D43" s="223"/>
      <c r="E43" s="224">
        <v>1</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231</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3"/>
      <c r="B44" s="4"/>
      <c r="C44" s="248"/>
      <c r="D44" s="6"/>
      <c r="E44" s="3"/>
      <c r="F44" s="3"/>
      <c r="G44" s="3"/>
      <c r="H44" s="3"/>
      <c r="I44" s="3"/>
      <c r="J44" s="3"/>
      <c r="K44" s="3"/>
      <c r="L44" s="3"/>
      <c r="M44" s="3"/>
      <c r="N44" s="3"/>
      <c r="O44" s="3"/>
      <c r="P44" s="3"/>
      <c r="Q44" s="3"/>
      <c r="R44" s="3"/>
      <c r="S44" s="3"/>
      <c r="T44" s="3"/>
      <c r="U44" s="3"/>
      <c r="V44" s="3"/>
      <c r="W44" s="3"/>
      <c r="X44" s="3"/>
      <c r="AE44">
        <v>15</v>
      </c>
      <c r="AF44">
        <v>21</v>
      </c>
      <c r="AG44" t="s">
        <v>206</v>
      </c>
    </row>
    <row r="45" spans="1:60" x14ac:dyDescent="0.2">
      <c r="A45" s="215"/>
      <c r="B45" s="216" t="s">
        <v>29</v>
      </c>
      <c r="C45" s="249"/>
      <c r="D45" s="217"/>
      <c r="E45" s="218"/>
      <c r="F45" s="218"/>
      <c r="G45" s="242">
        <f>G8+G16</f>
        <v>0</v>
      </c>
      <c r="H45" s="3"/>
      <c r="I45" s="3"/>
      <c r="J45" s="3"/>
      <c r="K45" s="3"/>
      <c r="L45" s="3"/>
      <c r="M45" s="3"/>
      <c r="N45" s="3"/>
      <c r="O45" s="3"/>
      <c r="P45" s="3"/>
      <c r="Q45" s="3"/>
      <c r="R45" s="3"/>
      <c r="S45" s="3"/>
      <c r="T45" s="3"/>
      <c r="U45" s="3"/>
      <c r="V45" s="3"/>
      <c r="W45" s="3"/>
      <c r="X45" s="3"/>
      <c r="AE45">
        <f>SUMIF(L7:L43,AE44,G7:G43)</f>
        <v>0</v>
      </c>
      <c r="AF45">
        <f>SUMIF(L7:L43,AF44,G7:G43)</f>
        <v>0</v>
      </c>
      <c r="AG45" t="s">
        <v>264</v>
      </c>
    </row>
    <row r="46" spans="1:60" x14ac:dyDescent="0.2">
      <c r="C46" s="250"/>
      <c r="D46" s="10"/>
      <c r="AG46" t="s">
        <v>266</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R5LGuKRKMioE8KK4agzxJFkpq4mQ/gV2bFViT00pIXYAnKkR9weldw43RtyiK6yli1lWDwQSPE8huI0SMAtQ==" saltValue="Fg3lXTrNtBqFMQQA0tYLBQ==" spinCount="100000" sheet="1"/>
  <mergeCells count="11">
    <mergeCell ref="C14:G14"/>
    <mergeCell ref="C22:G22"/>
    <mergeCell ref="C29:G29"/>
    <mergeCell ref="C33:G33"/>
    <mergeCell ref="C36:G36"/>
    <mergeCell ref="A1:G1"/>
    <mergeCell ref="C2:G2"/>
    <mergeCell ref="C3:G3"/>
    <mergeCell ref="C4:G4"/>
    <mergeCell ref="C10:G10"/>
    <mergeCell ref="C11:G11"/>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267</v>
      </c>
      <c r="B1" s="197"/>
      <c r="C1" s="197"/>
      <c r="D1" s="197"/>
      <c r="E1" s="197"/>
      <c r="F1" s="197"/>
      <c r="G1" s="197"/>
      <c r="AG1" t="s">
        <v>192</v>
      </c>
    </row>
    <row r="2" spans="1:60" ht="24.95" customHeight="1" x14ac:dyDescent="0.2">
      <c r="A2" s="198" t="s">
        <v>7</v>
      </c>
      <c r="B2" s="48" t="s">
        <v>44</v>
      </c>
      <c r="C2" s="201" t="s">
        <v>45</v>
      </c>
      <c r="D2" s="199"/>
      <c r="E2" s="199"/>
      <c r="F2" s="199"/>
      <c r="G2" s="200"/>
      <c r="AG2" t="s">
        <v>193</v>
      </c>
    </row>
    <row r="3" spans="1:60" ht="24.95" customHeight="1" x14ac:dyDescent="0.2">
      <c r="A3" s="198" t="s">
        <v>8</v>
      </c>
      <c r="B3" s="48" t="s">
        <v>64</v>
      </c>
      <c r="C3" s="201" t="s">
        <v>65</v>
      </c>
      <c r="D3" s="199"/>
      <c r="E3" s="199"/>
      <c r="F3" s="199"/>
      <c r="G3" s="200"/>
      <c r="AC3" s="177" t="s">
        <v>268</v>
      </c>
      <c r="AG3" t="s">
        <v>196</v>
      </c>
    </row>
    <row r="4" spans="1:60" ht="24.95" customHeight="1" x14ac:dyDescent="0.2">
      <c r="A4" s="202" t="s">
        <v>9</v>
      </c>
      <c r="B4" s="203" t="s">
        <v>61</v>
      </c>
      <c r="C4" s="204" t="s">
        <v>65</v>
      </c>
      <c r="D4" s="205"/>
      <c r="E4" s="205"/>
      <c r="F4" s="205"/>
      <c r="G4" s="206"/>
      <c r="AG4" t="s">
        <v>197</v>
      </c>
    </row>
    <row r="5" spans="1:60" x14ac:dyDescent="0.2">
      <c r="D5" s="10"/>
    </row>
    <row r="6" spans="1:60" ht="38.25" x14ac:dyDescent="0.2">
      <c r="A6" s="208" t="s">
        <v>198</v>
      </c>
      <c r="B6" s="210" t="s">
        <v>199</v>
      </c>
      <c r="C6" s="210" t="s">
        <v>200</v>
      </c>
      <c r="D6" s="209" t="s">
        <v>201</v>
      </c>
      <c r="E6" s="208" t="s">
        <v>202</v>
      </c>
      <c r="F6" s="207" t="s">
        <v>203</v>
      </c>
      <c r="G6" s="208" t="s">
        <v>29</v>
      </c>
      <c r="H6" s="211" t="s">
        <v>30</v>
      </c>
      <c r="I6" s="211" t="s">
        <v>204</v>
      </c>
      <c r="J6" s="211" t="s">
        <v>31</v>
      </c>
      <c r="K6" s="211" t="s">
        <v>205</v>
      </c>
      <c r="L6" s="211" t="s">
        <v>206</v>
      </c>
      <c r="M6" s="211" t="s">
        <v>207</v>
      </c>
      <c r="N6" s="211" t="s">
        <v>208</v>
      </c>
      <c r="O6" s="211" t="s">
        <v>209</v>
      </c>
      <c r="P6" s="211" t="s">
        <v>210</v>
      </c>
      <c r="Q6" s="211" t="s">
        <v>211</v>
      </c>
      <c r="R6" s="211" t="s">
        <v>212</v>
      </c>
      <c r="S6" s="211" t="s">
        <v>213</v>
      </c>
      <c r="T6" s="211" t="s">
        <v>214</v>
      </c>
      <c r="U6" s="211" t="s">
        <v>215</v>
      </c>
      <c r="V6" s="211" t="s">
        <v>216</v>
      </c>
      <c r="W6" s="211" t="s">
        <v>217</v>
      </c>
      <c r="X6" s="211" t="s">
        <v>218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6" t="s">
        <v>219</v>
      </c>
      <c r="B8" s="227" t="s">
        <v>61</v>
      </c>
      <c r="C8" s="243" t="s">
        <v>150</v>
      </c>
      <c r="D8" s="228"/>
      <c r="E8" s="229"/>
      <c r="F8" s="230"/>
      <c r="G8" s="230">
        <f>SUMIF(AG9:AG449,"&lt;&gt;NOR",G9:G449)</f>
        <v>0</v>
      </c>
      <c r="H8" s="230"/>
      <c r="I8" s="230">
        <f>SUM(I9:I449)</f>
        <v>0</v>
      </c>
      <c r="J8" s="230"/>
      <c r="K8" s="230">
        <f>SUM(K9:K449)</f>
        <v>0</v>
      </c>
      <c r="L8" s="230"/>
      <c r="M8" s="230">
        <f>SUM(M9:M449)</f>
        <v>0</v>
      </c>
      <c r="N8" s="229"/>
      <c r="O8" s="229">
        <f>SUM(O9:O449)</f>
        <v>733.54</v>
      </c>
      <c r="P8" s="229"/>
      <c r="Q8" s="229">
        <f>SUM(Q9:Q449)</f>
        <v>0</v>
      </c>
      <c r="R8" s="230"/>
      <c r="S8" s="230"/>
      <c r="T8" s="231"/>
      <c r="U8" s="225"/>
      <c r="V8" s="225">
        <f>SUM(V9:V449)</f>
        <v>6310.62</v>
      </c>
      <c r="W8" s="225"/>
      <c r="X8" s="225"/>
      <c r="AG8" t="s">
        <v>220</v>
      </c>
    </row>
    <row r="9" spans="1:60" outlineLevel="1" x14ac:dyDescent="0.2">
      <c r="A9" s="232">
        <v>1</v>
      </c>
      <c r="B9" s="233" t="s">
        <v>269</v>
      </c>
      <c r="C9" s="244" t="s">
        <v>270</v>
      </c>
      <c r="D9" s="234" t="s">
        <v>271</v>
      </c>
      <c r="E9" s="235">
        <v>44</v>
      </c>
      <c r="F9" s="236"/>
      <c r="G9" s="237">
        <f>ROUND(E9*F9,2)</f>
        <v>0</v>
      </c>
      <c r="H9" s="236"/>
      <c r="I9" s="237">
        <f>ROUND(E9*H9,2)</f>
        <v>0</v>
      </c>
      <c r="J9" s="236"/>
      <c r="K9" s="237">
        <f>ROUND(E9*J9,2)</f>
        <v>0</v>
      </c>
      <c r="L9" s="237">
        <v>21</v>
      </c>
      <c r="M9" s="237">
        <f>G9*(1+L9/100)</f>
        <v>0</v>
      </c>
      <c r="N9" s="235">
        <v>2.52E-2</v>
      </c>
      <c r="O9" s="235">
        <f>ROUND(E9*N9,2)</f>
        <v>1.1100000000000001</v>
      </c>
      <c r="P9" s="235">
        <v>0</v>
      </c>
      <c r="Q9" s="235">
        <f>ROUND(E9*P9,2)</f>
        <v>0</v>
      </c>
      <c r="R9" s="237" t="s">
        <v>272</v>
      </c>
      <c r="S9" s="237" t="s">
        <v>237</v>
      </c>
      <c r="T9" s="238" t="s">
        <v>225</v>
      </c>
      <c r="U9" s="222">
        <v>2.2200000000000002</v>
      </c>
      <c r="V9" s="222">
        <f>ROUND(E9*U9,2)</f>
        <v>97.68</v>
      </c>
      <c r="W9" s="222"/>
      <c r="X9" s="222" t="s">
        <v>273</v>
      </c>
      <c r="Y9" s="212"/>
      <c r="Z9" s="212"/>
      <c r="AA9" s="212"/>
      <c r="AB9" s="212"/>
      <c r="AC9" s="212"/>
      <c r="AD9" s="212"/>
      <c r="AE9" s="212"/>
      <c r="AF9" s="212"/>
      <c r="AG9" s="212" t="s">
        <v>274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6" t="s">
        <v>275</v>
      </c>
      <c r="D10" s="258"/>
      <c r="E10" s="258"/>
      <c r="F10" s="258"/>
      <c r="G10" s="258"/>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276</v>
      </c>
      <c r="AH10" s="212"/>
      <c r="AI10" s="212"/>
      <c r="AJ10" s="212"/>
      <c r="AK10" s="212"/>
      <c r="AL10" s="212"/>
      <c r="AM10" s="212"/>
      <c r="AN10" s="212"/>
      <c r="AO10" s="212"/>
      <c r="AP10" s="212"/>
      <c r="AQ10" s="212"/>
      <c r="AR10" s="212"/>
      <c r="AS10" s="212"/>
      <c r="AT10" s="212"/>
      <c r="AU10" s="212"/>
      <c r="AV10" s="212"/>
      <c r="AW10" s="212"/>
      <c r="AX10" s="212"/>
      <c r="AY10" s="212"/>
      <c r="AZ10" s="212"/>
      <c r="BA10" s="240" t="str">
        <f>C10</f>
        <v>získané při čerpání, potrubím nebo žlaby. Montáž, demontáž a opotřebení potrubí nebo žlabu a jeho utěsnění po dobu provozu. Včetně nutné podpěrné konstrukce.</v>
      </c>
      <c r="BB10" s="212"/>
      <c r="BC10" s="212"/>
      <c r="BD10" s="212"/>
      <c r="BE10" s="212"/>
      <c r="BF10" s="212"/>
      <c r="BG10" s="212"/>
      <c r="BH10" s="212"/>
    </row>
    <row r="11" spans="1:60" outlineLevel="1" x14ac:dyDescent="0.2">
      <c r="A11" s="219"/>
      <c r="B11" s="220"/>
      <c r="C11" s="247" t="s">
        <v>277</v>
      </c>
      <c r="D11" s="223"/>
      <c r="E11" s="224">
        <v>44</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231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2">
        <v>2</v>
      </c>
      <c r="B12" s="233" t="s">
        <v>278</v>
      </c>
      <c r="C12" s="244" t="s">
        <v>279</v>
      </c>
      <c r="D12" s="234" t="s">
        <v>280</v>
      </c>
      <c r="E12" s="235">
        <v>4830</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272</v>
      </c>
      <c r="S12" s="237" t="s">
        <v>224</v>
      </c>
      <c r="T12" s="238" t="s">
        <v>224</v>
      </c>
      <c r="U12" s="222">
        <v>0.2</v>
      </c>
      <c r="V12" s="222">
        <f>ROUND(E12*U12,2)</f>
        <v>966</v>
      </c>
      <c r="W12" s="222"/>
      <c r="X12" s="222" t="s">
        <v>273</v>
      </c>
      <c r="Y12" s="212"/>
      <c r="Z12" s="212"/>
      <c r="AA12" s="212"/>
      <c r="AB12" s="212"/>
      <c r="AC12" s="212"/>
      <c r="AD12" s="212"/>
      <c r="AE12" s="212"/>
      <c r="AF12" s="212"/>
      <c r="AG12" s="212" t="s">
        <v>274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66" t="s">
        <v>281</v>
      </c>
      <c r="D13" s="258"/>
      <c r="E13" s="258"/>
      <c r="F13" s="258"/>
      <c r="G13" s="258"/>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276</v>
      </c>
      <c r="AH13" s="212"/>
      <c r="AI13" s="212"/>
      <c r="AJ13" s="212"/>
      <c r="AK13" s="212"/>
      <c r="AL13" s="212"/>
      <c r="AM13" s="212"/>
      <c r="AN13" s="212"/>
      <c r="AO13" s="212"/>
      <c r="AP13" s="212"/>
      <c r="AQ13" s="212"/>
      <c r="AR13" s="212"/>
      <c r="AS13" s="212"/>
      <c r="AT13" s="212"/>
      <c r="AU13" s="212"/>
      <c r="AV13" s="212"/>
      <c r="AW13" s="212"/>
      <c r="AX13" s="212"/>
      <c r="AY13" s="212"/>
      <c r="AZ13" s="212"/>
      <c r="BA13" s="240" t="str">
        <f>C13</f>
        <v>na vzdálenost od hladiny vody v jímce po výšku roviny proložené osou nejvyššího bodu výtlačného potrubí. Včetně odpadní potrubí v délce do 20 m.</v>
      </c>
      <c r="BB13" s="212"/>
      <c r="BC13" s="212"/>
      <c r="BD13" s="212"/>
      <c r="BE13" s="212"/>
      <c r="BF13" s="212"/>
      <c r="BG13" s="212"/>
      <c r="BH13" s="212"/>
    </row>
    <row r="14" spans="1:60" outlineLevel="1" x14ac:dyDescent="0.2">
      <c r="A14" s="219"/>
      <c r="B14" s="220"/>
      <c r="C14" s="267" t="s">
        <v>282</v>
      </c>
      <c r="D14" s="252"/>
      <c r="E14" s="253"/>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231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283</v>
      </c>
      <c r="D15" s="252"/>
      <c r="E15" s="253"/>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231</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8" t="s">
        <v>284</v>
      </c>
      <c r="D16" s="252"/>
      <c r="E16" s="253">
        <v>172.8</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231</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8" t="s">
        <v>285</v>
      </c>
      <c r="D17" s="252"/>
      <c r="E17" s="253">
        <v>42.8</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231</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8" t="s">
        <v>286</v>
      </c>
      <c r="D18" s="252"/>
      <c r="E18" s="253">
        <v>3.75</v>
      </c>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231</v>
      </c>
      <c r="AH18" s="212">
        <v>2</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9" t="s">
        <v>287</v>
      </c>
      <c r="D19" s="254"/>
      <c r="E19" s="255">
        <v>219.35</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231</v>
      </c>
      <c r="AH19" s="212">
        <v>3</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8" t="s">
        <v>288</v>
      </c>
      <c r="D20" s="252"/>
      <c r="E20" s="253">
        <v>11</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231</v>
      </c>
      <c r="AH20" s="212">
        <v>2</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7" t="s">
        <v>289</v>
      </c>
      <c r="D21" s="252"/>
      <c r="E21" s="253"/>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231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47" t="s">
        <v>290</v>
      </c>
      <c r="D22" s="223"/>
      <c r="E22" s="224">
        <v>462</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231</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47" t="s">
        <v>291</v>
      </c>
      <c r="D23" s="223"/>
      <c r="E23" s="224"/>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231</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7" t="s">
        <v>282</v>
      </c>
      <c r="D24" s="252"/>
      <c r="E24" s="253"/>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231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292</v>
      </c>
      <c r="D25" s="252"/>
      <c r="E25" s="253"/>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231</v>
      </c>
      <c r="AH25" s="212">
        <v>2</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8" t="s">
        <v>293</v>
      </c>
      <c r="D26" s="252"/>
      <c r="E26" s="253"/>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231</v>
      </c>
      <c r="AH26" s="212">
        <v>2</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9" t="s">
        <v>287</v>
      </c>
      <c r="D27" s="254"/>
      <c r="E27" s="255"/>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231</v>
      </c>
      <c r="AH27" s="212">
        <v>3</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7" t="s">
        <v>289</v>
      </c>
      <c r="D28" s="252"/>
      <c r="E28" s="253"/>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231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7" t="s">
        <v>294</v>
      </c>
      <c r="D29" s="223"/>
      <c r="E29" s="224"/>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231</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47" t="s">
        <v>295</v>
      </c>
      <c r="D30" s="223"/>
      <c r="E30" s="224">
        <v>4368</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231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2">
        <v>3</v>
      </c>
      <c r="B31" s="233" t="s">
        <v>296</v>
      </c>
      <c r="C31" s="244" t="s">
        <v>297</v>
      </c>
      <c r="D31" s="234" t="s">
        <v>298</v>
      </c>
      <c r="E31" s="235">
        <v>441</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t="s">
        <v>272</v>
      </c>
      <c r="S31" s="237" t="s">
        <v>224</v>
      </c>
      <c r="T31" s="238" t="s">
        <v>224</v>
      </c>
      <c r="U31" s="222">
        <v>0</v>
      </c>
      <c r="V31" s="222">
        <f>ROUND(E31*U31,2)</f>
        <v>0</v>
      </c>
      <c r="W31" s="222"/>
      <c r="X31" s="222" t="s">
        <v>273</v>
      </c>
      <c r="Y31" s="212"/>
      <c r="Z31" s="212"/>
      <c r="AA31" s="212"/>
      <c r="AB31" s="212"/>
      <c r="AC31" s="212"/>
      <c r="AD31" s="212"/>
      <c r="AE31" s="212"/>
      <c r="AF31" s="212"/>
      <c r="AG31" s="212" t="s">
        <v>274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19"/>
      <c r="B32" s="220"/>
      <c r="C32" s="266" t="s">
        <v>299</v>
      </c>
      <c r="D32" s="258"/>
      <c r="E32" s="258"/>
      <c r="F32" s="258"/>
      <c r="G32" s="258"/>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276</v>
      </c>
      <c r="AH32" s="212"/>
      <c r="AI32" s="212"/>
      <c r="AJ32" s="212"/>
      <c r="AK32" s="212"/>
      <c r="AL32" s="212"/>
      <c r="AM32" s="212"/>
      <c r="AN32" s="212"/>
      <c r="AO32" s="212"/>
      <c r="AP32" s="212"/>
      <c r="AQ32" s="212"/>
      <c r="AR32" s="212"/>
      <c r="AS32" s="212"/>
      <c r="AT32" s="212"/>
      <c r="AU32" s="212"/>
      <c r="AV32" s="212"/>
      <c r="AW32" s="212"/>
      <c r="AX32" s="212"/>
      <c r="AY32" s="212"/>
      <c r="AZ32" s="212"/>
      <c r="BA32" s="240" t="str">
        <f>C32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32" s="212"/>
      <c r="BC32" s="212"/>
      <c r="BD32" s="212"/>
      <c r="BE32" s="212"/>
      <c r="BF32" s="212"/>
      <c r="BG32" s="212"/>
      <c r="BH32" s="212"/>
    </row>
    <row r="33" spans="1:60" outlineLevel="1" x14ac:dyDescent="0.2">
      <c r="A33" s="219"/>
      <c r="B33" s="220"/>
      <c r="C33" s="267" t="s">
        <v>282</v>
      </c>
      <c r="D33" s="252"/>
      <c r="E33" s="253"/>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231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8" t="s">
        <v>283</v>
      </c>
      <c r="D34" s="252"/>
      <c r="E34" s="253"/>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231</v>
      </c>
      <c r="AH34" s="212">
        <v>2</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8" t="s">
        <v>284</v>
      </c>
      <c r="D35" s="252"/>
      <c r="E35" s="253">
        <v>172.8</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231</v>
      </c>
      <c r="AH35" s="212">
        <v>2</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8" t="s">
        <v>285</v>
      </c>
      <c r="D36" s="252"/>
      <c r="E36" s="253">
        <v>42.8</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231</v>
      </c>
      <c r="AH36" s="212">
        <v>2</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8" t="s">
        <v>286</v>
      </c>
      <c r="D37" s="252"/>
      <c r="E37" s="253">
        <v>3.75</v>
      </c>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231</v>
      </c>
      <c r="AH37" s="212">
        <v>2</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9" t="s">
        <v>287</v>
      </c>
      <c r="D38" s="254"/>
      <c r="E38" s="255">
        <v>219.35</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231</v>
      </c>
      <c r="AH38" s="212">
        <v>3</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8" t="s">
        <v>288</v>
      </c>
      <c r="D39" s="252"/>
      <c r="E39" s="253">
        <v>11</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231</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7" t="s">
        <v>289</v>
      </c>
      <c r="D40" s="252"/>
      <c r="E40" s="253"/>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231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47" t="s">
        <v>300</v>
      </c>
      <c r="D41" s="223"/>
      <c r="E41" s="224">
        <v>77</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231</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47" t="s">
        <v>291</v>
      </c>
      <c r="D42" s="223"/>
      <c r="E42" s="224"/>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231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7" t="s">
        <v>282</v>
      </c>
      <c r="D43" s="252"/>
      <c r="E43" s="253"/>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231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8" t="s">
        <v>292</v>
      </c>
      <c r="D44" s="252"/>
      <c r="E44" s="253"/>
      <c r="F44" s="222"/>
      <c r="G44" s="222"/>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231</v>
      </c>
      <c r="AH44" s="212">
        <v>2</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8" t="s">
        <v>293</v>
      </c>
      <c r="D45" s="252"/>
      <c r="E45" s="253"/>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231</v>
      </c>
      <c r="AH45" s="212">
        <v>2</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9" t="s">
        <v>287</v>
      </c>
      <c r="D46" s="254"/>
      <c r="E46" s="255"/>
      <c r="F46" s="222"/>
      <c r="G46" s="222"/>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231</v>
      </c>
      <c r="AH46" s="212">
        <v>3</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7" t="s">
        <v>289</v>
      </c>
      <c r="D47" s="252"/>
      <c r="E47" s="253"/>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231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47" t="s">
        <v>294</v>
      </c>
      <c r="D48" s="223"/>
      <c r="E48" s="224"/>
      <c r="F48" s="222"/>
      <c r="G48" s="222"/>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231</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47" t="s">
        <v>301</v>
      </c>
      <c r="D49" s="223"/>
      <c r="E49" s="224">
        <v>364</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231</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2">
        <v>4</v>
      </c>
      <c r="B50" s="233" t="s">
        <v>302</v>
      </c>
      <c r="C50" s="244" t="s">
        <v>303</v>
      </c>
      <c r="D50" s="234" t="s">
        <v>271</v>
      </c>
      <c r="E50" s="235">
        <v>8.4</v>
      </c>
      <c r="F50" s="236"/>
      <c r="G50" s="237">
        <f>ROUND(E50*F50,2)</f>
        <v>0</v>
      </c>
      <c r="H50" s="236"/>
      <c r="I50" s="237">
        <f>ROUND(E50*H50,2)</f>
        <v>0</v>
      </c>
      <c r="J50" s="236"/>
      <c r="K50" s="237">
        <f>ROUND(E50*J50,2)</f>
        <v>0</v>
      </c>
      <c r="L50" s="237">
        <v>21</v>
      </c>
      <c r="M50" s="237">
        <f>G50*(1+L50/100)</f>
        <v>0</v>
      </c>
      <c r="N50" s="235">
        <v>8.6899999999999998E-3</v>
      </c>
      <c r="O50" s="235">
        <f>ROUND(E50*N50,2)</f>
        <v>7.0000000000000007E-2</v>
      </c>
      <c r="P50" s="235">
        <v>0</v>
      </c>
      <c r="Q50" s="235">
        <f>ROUND(E50*P50,2)</f>
        <v>0</v>
      </c>
      <c r="R50" s="237" t="s">
        <v>272</v>
      </c>
      <c r="S50" s="237" t="s">
        <v>224</v>
      </c>
      <c r="T50" s="238" t="s">
        <v>224</v>
      </c>
      <c r="U50" s="222">
        <v>0.7</v>
      </c>
      <c r="V50" s="222">
        <f>ROUND(E50*U50,2)</f>
        <v>5.88</v>
      </c>
      <c r="W50" s="222"/>
      <c r="X50" s="222" t="s">
        <v>273</v>
      </c>
      <c r="Y50" s="212"/>
      <c r="Z50" s="212"/>
      <c r="AA50" s="212"/>
      <c r="AB50" s="212"/>
      <c r="AC50" s="212"/>
      <c r="AD50" s="212"/>
      <c r="AE50" s="212"/>
      <c r="AF50" s="212"/>
      <c r="AG50" s="212" t="s">
        <v>304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19"/>
      <c r="B51" s="220"/>
      <c r="C51" s="266" t="s">
        <v>305</v>
      </c>
      <c r="D51" s="258"/>
      <c r="E51" s="258"/>
      <c r="F51" s="258"/>
      <c r="G51" s="258"/>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276</v>
      </c>
      <c r="AH51" s="212"/>
      <c r="AI51" s="212"/>
      <c r="AJ51" s="212"/>
      <c r="AK51" s="212"/>
      <c r="AL51" s="212"/>
      <c r="AM51" s="212"/>
      <c r="AN51" s="212"/>
      <c r="AO51" s="212"/>
      <c r="AP51" s="212"/>
      <c r="AQ51" s="212"/>
      <c r="AR51" s="212"/>
      <c r="AS51" s="212"/>
      <c r="AT51" s="212"/>
      <c r="AU51" s="212"/>
      <c r="AV51" s="212"/>
      <c r="AW51" s="212"/>
      <c r="AX51" s="212"/>
      <c r="AY51" s="212"/>
      <c r="AZ51" s="212"/>
      <c r="BA51" s="240" t="str">
        <f>C51</f>
        <v>ve výkopišti ve stavu a poloze, ve kterých byla na začátku zemních prací, a to podepřením, vzepřením nebo vyvěšením, případně s ochranným bedněním, se zřízením a odstraněním zajišťovací konstrukce a včetně opotřebení použitých materiálů,</v>
      </c>
      <c r="BB51" s="212"/>
      <c r="BC51" s="212"/>
      <c r="BD51" s="212"/>
      <c r="BE51" s="212"/>
      <c r="BF51" s="212"/>
      <c r="BG51" s="212"/>
      <c r="BH51" s="212"/>
    </row>
    <row r="52" spans="1:60" outlineLevel="1" x14ac:dyDescent="0.2">
      <c r="A52" s="219"/>
      <c r="B52" s="220"/>
      <c r="C52" s="247" t="s">
        <v>306</v>
      </c>
      <c r="D52" s="223"/>
      <c r="E52" s="224">
        <v>4</v>
      </c>
      <c r="F52" s="222"/>
      <c r="G52" s="222"/>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231</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47" t="s">
        <v>307</v>
      </c>
      <c r="D53" s="223"/>
      <c r="E53" s="224">
        <v>1.2</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231</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47" t="s">
        <v>308</v>
      </c>
      <c r="D54" s="223"/>
      <c r="E54" s="224">
        <v>2</v>
      </c>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231</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47" t="s">
        <v>309</v>
      </c>
      <c r="D55" s="223"/>
      <c r="E55" s="224">
        <v>1.2</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231</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2">
        <v>5</v>
      </c>
      <c r="B56" s="233" t="s">
        <v>310</v>
      </c>
      <c r="C56" s="244" t="s">
        <v>311</v>
      </c>
      <c r="D56" s="234" t="s">
        <v>271</v>
      </c>
      <c r="E56" s="235">
        <v>6.4</v>
      </c>
      <c r="F56" s="236"/>
      <c r="G56" s="237">
        <f>ROUND(E56*F56,2)</f>
        <v>0</v>
      </c>
      <c r="H56" s="236"/>
      <c r="I56" s="237">
        <f>ROUND(E56*H56,2)</f>
        <v>0</v>
      </c>
      <c r="J56" s="236"/>
      <c r="K56" s="237">
        <f>ROUND(E56*J56,2)</f>
        <v>0</v>
      </c>
      <c r="L56" s="237">
        <v>21</v>
      </c>
      <c r="M56" s="237">
        <f>G56*(1+L56/100)</f>
        <v>0</v>
      </c>
      <c r="N56" s="235">
        <v>1.0699999999999999E-2</v>
      </c>
      <c r="O56" s="235">
        <f>ROUND(E56*N56,2)</f>
        <v>7.0000000000000007E-2</v>
      </c>
      <c r="P56" s="235">
        <v>0</v>
      </c>
      <c r="Q56" s="235">
        <f>ROUND(E56*P56,2)</f>
        <v>0</v>
      </c>
      <c r="R56" s="237" t="s">
        <v>272</v>
      </c>
      <c r="S56" s="237" t="s">
        <v>224</v>
      </c>
      <c r="T56" s="238" t="s">
        <v>224</v>
      </c>
      <c r="U56" s="222">
        <v>0.91</v>
      </c>
      <c r="V56" s="222">
        <f>ROUND(E56*U56,2)</f>
        <v>5.82</v>
      </c>
      <c r="W56" s="222"/>
      <c r="X56" s="222" t="s">
        <v>273</v>
      </c>
      <c r="Y56" s="212"/>
      <c r="Z56" s="212"/>
      <c r="AA56" s="212"/>
      <c r="AB56" s="212"/>
      <c r="AC56" s="212"/>
      <c r="AD56" s="212"/>
      <c r="AE56" s="212"/>
      <c r="AF56" s="212"/>
      <c r="AG56" s="212" t="s">
        <v>304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19"/>
      <c r="B57" s="220"/>
      <c r="C57" s="266" t="s">
        <v>305</v>
      </c>
      <c r="D57" s="258"/>
      <c r="E57" s="258"/>
      <c r="F57" s="258"/>
      <c r="G57" s="258"/>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276</v>
      </c>
      <c r="AH57" s="212"/>
      <c r="AI57" s="212"/>
      <c r="AJ57" s="212"/>
      <c r="AK57" s="212"/>
      <c r="AL57" s="212"/>
      <c r="AM57" s="212"/>
      <c r="AN57" s="212"/>
      <c r="AO57" s="212"/>
      <c r="AP57" s="212"/>
      <c r="AQ57" s="212"/>
      <c r="AR57" s="212"/>
      <c r="AS57" s="212"/>
      <c r="AT57" s="212"/>
      <c r="AU57" s="212"/>
      <c r="AV57" s="212"/>
      <c r="AW57" s="212"/>
      <c r="AX57" s="212"/>
      <c r="AY57" s="212"/>
      <c r="AZ57" s="212"/>
      <c r="BA57" s="240" t="str">
        <f>C57</f>
        <v>ve výkopišti ve stavu a poloze, ve kterých byla na začátku zemních prací, a to podepřením, vzepřením nebo vyvěšením, případně s ochranným bedněním, se zřízením a odstraněním zajišťovací konstrukce a včetně opotřebení použitých materiálů,</v>
      </c>
      <c r="BB57" s="212"/>
      <c r="BC57" s="212"/>
      <c r="BD57" s="212"/>
      <c r="BE57" s="212"/>
      <c r="BF57" s="212"/>
      <c r="BG57" s="212"/>
      <c r="BH57" s="212"/>
    </row>
    <row r="58" spans="1:60" outlineLevel="1" x14ac:dyDescent="0.2">
      <c r="A58" s="219"/>
      <c r="B58" s="220"/>
      <c r="C58" s="247" t="s">
        <v>312</v>
      </c>
      <c r="D58" s="223"/>
      <c r="E58" s="224">
        <v>4</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231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47" t="s">
        <v>313</v>
      </c>
      <c r="D59" s="223"/>
      <c r="E59" s="224">
        <v>1.2</v>
      </c>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231</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47" t="s">
        <v>314</v>
      </c>
      <c r="D60" s="223"/>
      <c r="E60" s="224">
        <v>1.2</v>
      </c>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231</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2">
        <v>6</v>
      </c>
      <c r="B61" s="233" t="s">
        <v>315</v>
      </c>
      <c r="C61" s="244" t="s">
        <v>316</v>
      </c>
      <c r="D61" s="234" t="s">
        <v>271</v>
      </c>
      <c r="E61" s="235">
        <v>26</v>
      </c>
      <c r="F61" s="236"/>
      <c r="G61" s="237">
        <f>ROUND(E61*F61,2)</f>
        <v>0</v>
      </c>
      <c r="H61" s="236"/>
      <c r="I61" s="237">
        <f>ROUND(E61*H61,2)</f>
        <v>0</v>
      </c>
      <c r="J61" s="236"/>
      <c r="K61" s="237">
        <f>ROUND(E61*J61,2)</f>
        <v>0</v>
      </c>
      <c r="L61" s="237">
        <v>21</v>
      </c>
      <c r="M61" s="237">
        <f>G61*(1+L61/100)</f>
        <v>0</v>
      </c>
      <c r="N61" s="235">
        <v>2.478E-2</v>
      </c>
      <c r="O61" s="235">
        <f>ROUND(E61*N61,2)</f>
        <v>0.64</v>
      </c>
      <c r="P61" s="235">
        <v>0</v>
      </c>
      <c r="Q61" s="235">
        <f>ROUND(E61*P61,2)</f>
        <v>0</v>
      </c>
      <c r="R61" s="237" t="s">
        <v>272</v>
      </c>
      <c r="S61" s="237" t="s">
        <v>224</v>
      </c>
      <c r="T61" s="238" t="s">
        <v>224</v>
      </c>
      <c r="U61" s="222">
        <v>0.55000000000000004</v>
      </c>
      <c r="V61" s="222">
        <f>ROUND(E61*U61,2)</f>
        <v>14.3</v>
      </c>
      <c r="W61" s="222"/>
      <c r="X61" s="222" t="s">
        <v>273</v>
      </c>
      <c r="Y61" s="212"/>
      <c r="Z61" s="212"/>
      <c r="AA61" s="212"/>
      <c r="AB61" s="212"/>
      <c r="AC61" s="212"/>
      <c r="AD61" s="212"/>
      <c r="AE61" s="212"/>
      <c r="AF61" s="212"/>
      <c r="AG61" s="212" t="s">
        <v>274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19"/>
      <c r="B62" s="220"/>
      <c r="C62" s="266" t="s">
        <v>305</v>
      </c>
      <c r="D62" s="258"/>
      <c r="E62" s="258"/>
      <c r="F62" s="258"/>
      <c r="G62" s="258"/>
      <c r="H62" s="222"/>
      <c r="I62" s="222"/>
      <c r="J62" s="222"/>
      <c r="K62" s="222"/>
      <c r="L62" s="222"/>
      <c r="M62" s="222"/>
      <c r="N62" s="221"/>
      <c r="O62" s="221"/>
      <c r="P62" s="221"/>
      <c r="Q62" s="221"/>
      <c r="R62" s="222"/>
      <c r="S62" s="222"/>
      <c r="T62" s="222"/>
      <c r="U62" s="222"/>
      <c r="V62" s="222"/>
      <c r="W62" s="222"/>
      <c r="X62" s="222"/>
      <c r="Y62" s="212"/>
      <c r="Z62" s="212"/>
      <c r="AA62" s="212"/>
      <c r="AB62" s="212"/>
      <c r="AC62" s="212"/>
      <c r="AD62" s="212"/>
      <c r="AE62" s="212"/>
      <c r="AF62" s="212"/>
      <c r="AG62" s="212" t="s">
        <v>276</v>
      </c>
      <c r="AH62" s="212"/>
      <c r="AI62" s="212"/>
      <c r="AJ62" s="212"/>
      <c r="AK62" s="212"/>
      <c r="AL62" s="212"/>
      <c r="AM62" s="212"/>
      <c r="AN62" s="212"/>
      <c r="AO62" s="212"/>
      <c r="AP62" s="212"/>
      <c r="AQ62" s="212"/>
      <c r="AR62" s="212"/>
      <c r="AS62" s="212"/>
      <c r="AT62" s="212"/>
      <c r="AU62" s="212"/>
      <c r="AV62" s="212"/>
      <c r="AW62" s="212"/>
      <c r="AX62" s="212"/>
      <c r="AY62" s="212"/>
      <c r="AZ62" s="212"/>
      <c r="BA62" s="240" t="str">
        <f>C62</f>
        <v>ve výkopišti ve stavu a poloze, ve kterých byla na začátku zemních prací, a to podepřením, vzepřením nebo vyvěšením, případně s ochranným bedněním, se zřízením a odstraněním zajišťovací konstrukce a včetně opotřebení použitých materiálů,</v>
      </c>
      <c r="BB62" s="212"/>
      <c r="BC62" s="212"/>
      <c r="BD62" s="212"/>
      <c r="BE62" s="212"/>
      <c r="BF62" s="212"/>
      <c r="BG62" s="212"/>
      <c r="BH62" s="212"/>
    </row>
    <row r="63" spans="1:60" outlineLevel="1" x14ac:dyDescent="0.2">
      <c r="A63" s="219"/>
      <c r="B63" s="220"/>
      <c r="C63" s="247" t="s">
        <v>317</v>
      </c>
      <c r="D63" s="223"/>
      <c r="E63" s="224"/>
      <c r="F63" s="222"/>
      <c r="G63" s="222"/>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231</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47" t="s">
        <v>318</v>
      </c>
      <c r="D64" s="223"/>
      <c r="E64" s="224">
        <v>2</v>
      </c>
      <c r="F64" s="222"/>
      <c r="G64" s="222"/>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231</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47" t="s">
        <v>319</v>
      </c>
      <c r="D65" s="223"/>
      <c r="E65" s="224">
        <v>2</v>
      </c>
      <c r="F65" s="222"/>
      <c r="G65" s="222"/>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231</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47" t="s">
        <v>320</v>
      </c>
      <c r="D66" s="223"/>
      <c r="E66" s="224">
        <v>2</v>
      </c>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231</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47" t="s">
        <v>321</v>
      </c>
      <c r="D67" s="223"/>
      <c r="E67" s="224">
        <v>2</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231</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47" t="s">
        <v>322</v>
      </c>
      <c r="D68" s="223"/>
      <c r="E68" s="224">
        <v>4</v>
      </c>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231</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47" t="s">
        <v>323</v>
      </c>
      <c r="D69" s="223"/>
      <c r="E69" s="224">
        <v>2</v>
      </c>
      <c r="F69" s="222"/>
      <c r="G69" s="222"/>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231</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47" t="s">
        <v>324</v>
      </c>
      <c r="D70" s="223"/>
      <c r="E70" s="224"/>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231</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47" t="s">
        <v>325</v>
      </c>
      <c r="D71" s="223"/>
      <c r="E71" s="224">
        <v>3.6</v>
      </c>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231</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47" t="s">
        <v>326</v>
      </c>
      <c r="D72" s="223"/>
      <c r="E72" s="224">
        <v>2.4</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231</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47" t="s">
        <v>327</v>
      </c>
      <c r="D73" s="223"/>
      <c r="E73" s="224">
        <v>3.6</v>
      </c>
      <c r="F73" s="222"/>
      <c r="G73" s="222"/>
      <c r="H73" s="222"/>
      <c r="I73" s="222"/>
      <c r="J73" s="222"/>
      <c r="K73" s="222"/>
      <c r="L73" s="222"/>
      <c r="M73" s="222"/>
      <c r="N73" s="221"/>
      <c r="O73" s="221"/>
      <c r="P73" s="221"/>
      <c r="Q73" s="221"/>
      <c r="R73" s="222"/>
      <c r="S73" s="222"/>
      <c r="T73" s="222"/>
      <c r="U73" s="222"/>
      <c r="V73" s="222"/>
      <c r="W73" s="222"/>
      <c r="X73" s="222"/>
      <c r="Y73" s="212"/>
      <c r="Z73" s="212"/>
      <c r="AA73" s="212"/>
      <c r="AB73" s="212"/>
      <c r="AC73" s="212"/>
      <c r="AD73" s="212"/>
      <c r="AE73" s="212"/>
      <c r="AF73" s="212"/>
      <c r="AG73" s="212" t="s">
        <v>231</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47" t="s">
        <v>328</v>
      </c>
      <c r="D74" s="223"/>
      <c r="E74" s="224">
        <v>2.4</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231</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2">
        <v>7</v>
      </c>
      <c r="B75" s="233" t="s">
        <v>329</v>
      </c>
      <c r="C75" s="244" t="s">
        <v>330</v>
      </c>
      <c r="D75" s="234" t="s">
        <v>331</v>
      </c>
      <c r="E75" s="235">
        <v>28.1</v>
      </c>
      <c r="F75" s="236"/>
      <c r="G75" s="237">
        <f>ROUND(E75*F75,2)</f>
        <v>0</v>
      </c>
      <c r="H75" s="236"/>
      <c r="I75" s="237">
        <f>ROUND(E75*H75,2)</f>
        <v>0</v>
      </c>
      <c r="J75" s="236"/>
      <c r="K75" s="237">
        <f>ROUND(E75*J75,2)</f>
        <v>0</v>
      </c>
      <c r="L75" s="237">
        <v>21</v>
      </c>
      <c r="M75" s="237">
        <f>G75*(1+L75/100)</f>
        <v>0</v>
      </c>
      <c r="N75" s="235">
        <v>0</v>
      </c>
      <c r="O75" s="235">
        <f>ROUND(E75*N75,2)</f>
        <v>0</v>
      </c>
      <c r="P75" s="235">
        <v>0</v>
      </c>
      <c r="Q75" s="235">
        <f>ROUND(E75*P75,2)</f>
        <v>0</v>
      </c>
      <c r="R75" s="237" t="s">
        <v>272</v>
      </c>
      <c r="S75" s="237" t="s">
        <v>224</v>
      </c>
      <c r="T75" s="238" t="s">
        <v>224</v>
      </c>
      <c r="U75" s="222">
        <v>0.1</v>
      </c>
      <c r="V75" s="222">
        <f>ROUND(E75*U75,2)</f>
        <v>2.81</v>
      </c>
      <c r="W75" s="222"/>
      <c r="X75" s="222" t="s">
        <v>273</v>
      </c>
      <c r="Y75" s="212"/>
      <c r="Z75" s="212"/>
      <c r="AA75" s="212"/>
      <c r="AB75" s="212"/>
      <c r="AC75" s="212"/>
      <c r="AD75" s="212"/>
      <c r="AE75" s="212"/>
      <c r="AF75" s="212"/>
      <c r="AG75" s="212" t="s">
        <v>274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6" t="s">
        <v>332</v>
      </c>
      <c r="D76" s="258"/>
      <c r="E76" s="258"/>
      <c r="F76" s="258"/>
      <c r="G76" s="258"/>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276</v>
      </c>
      <c r="AH76" s="212"/>
      <c r="AI76" s="212"/>
      <c r="AJ76" s="212"/>
      <c r="AK76" s="212"/>
      <c r="AL76" s="212"/>
      <c r="AM76" s="212"/>
      <c r="AN76" s="212"/>
      <c r="AO76" s="212"/>
      <c r="AP76" s="212"/>
      <c r="AQ76" s="212"/>
      <c r="AR76" s="212"/>
      <c r="AS76" s="212"/>
      <c r="AT76" s="212"/>
      <c r="AU76" s="212"/>
      <c r="AV76" s="212"/>
      <c r="AW76" s="212"/>
      <c r="AX76" s="212"/>
      <c r="AY76" s="212"/>
      <c r="AZ76" s="212"/>
      <c r="BA76" s="240" t="str">
        <f>C76</f>
        <v>nebo lesní půdy, s vodorovným přemístěním na hromady v místě upotřebení nebo na dočasné či trvalé skládky se složením</v>
      </c>
      <c r="BB76" s="212"/>
      <c r="BC76" s="212"/>
      <c r="BD76" s="212"/>
      <c r="BE76" s="212"/>
      <c r="BF76" s="212"/>
      <c r="BG76" s="212"/>
      <c r="BH76" s="212"/>
    </row>
    <row r="77" spans="1:60" outlineLevel="1" x14ac:dyDescent="0.2">
      <c r="A77" s="219"/>
      <c r="B77" s="220"/>
      <c r="C77" s="247" t="s">
        <v>333</v>
      </c>
      <c r="D77" s="223"/>
      <c r="E77" s="224">
        <v>28.1</v>
      </c>
      <c r="F77" s="222"/>
      <c r="G77" s="222"/>
      <c r="H77" s="222"/>
      <c r="I77" s="222"/>
      <c r="J77" s="222"/>
      <c r="K77" s="222"/>
      <c r="L77" s="222"/>
      <c r="M77" s="222"/>
      <c r="N77" s="221"/>
      <c r="O77" s="221"/>
      <c r="P77" s="221"/>
      <c r="Q77" s="221"/>
      <c r="R77" s="222"/>
      <c r="S77" s="222"/>
      <c r="T77" s="222"/>
      <c r="U77" s="222"/>
      <c r="V77" s="222"/>
      <c r="W77" s="222"/>
      <c r="X77" s="222"/>
      <c r="Y77" s="212"/>
      <c r="Z77" s="212"/>
      <c r="AA77" s="212"/>
      <c r="AB77" s="212"/>
      <c r="AC77" s="212"/>
      <c r="AD77" s="212"/>
      <c r="AE77" s="212"/>
      <c r="AF77" s="212"/>
      <c r="AG77" s="212" t="s">
        <v>231</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2">
        <v>8</v>
      </c>
      <c r="B78" s="233" t="s">
        <v>334</v>
      </c>
      <c r="C78" s="244" t="s">
        <v>335</v>
      </c>
      <c r="D78" s="234" t="s">
        <v>331</v>
      </c>
      <c r="E78" s="235">
        <v>138.24</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t="s">
        <v>272</v>
      </c>
      <c r="S78" s="237" t="s">
        <v>224</v>
      </c>
      <c r="T78" s="238" t="s">
        <v>224</v>
      </c>
      <c r="U78" s="222">
        <v>0.35</v>
      </c>
      <c r="V78" s="222">
        <f>ROUND(E78*U78,2)</f>
        <v>48.38</v>
      </c>
      <c r="W78" s="222"/>
      <c r="X78" s="222" t="s">
        <v>273</v>
      </c>
      <c r="Y78" s="212"/>
      <c r="Z78" s="212"/>
      <c r="AA78" s="212"/>
      <c r="AB78" s="212"/>
      <c r="AC78" s="212"/>
      <c r="AD78" s="212"/>
      <c r="AE78" s="212"/>
      <c r="AF78" s="212"/>
      <c r="AG78" s="212" t="s">
        <v>274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6" t="s">
        <v>336</v>
      </c>
      <c r="D79" s="258"/>
      <c r="E79" s="258"/>
      <c r="F79" s="258"/>
      <c r="G79" s="258"/>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276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47" t="s">
        <v>337</v>
      </c>
      <c r="D80" s="223"/>
      <c r="E80" s="224"/>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231</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47" t="s">
        <v>338</v>
      </c>
      <c r="D81" s="223"/>
      <c r="E81" s="224">
        <v>138.24</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231</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2">
        <v>9</v>
      </c>
      <c r="B82" s="233" t="s">
        <v>339</v>
      </c>
      <c r="C82" s="244" t="s">
        <v>340</v>
      </c>
      <c r="D82" s="234" t="s">
        <v>331</v>
      </c>
      <c r="E82" s="235">
        <v>185</v>
      </c>
      <c r="F82" s="236"/>
      <c r="G82" s="237">
        <f>ROUND(E82*F82,2)</f>
        <v>0</v>
      </c>
      <c r="H82" s="236"/>
      <c r="I82" s="237">
        <f>ROUND(E82*H82,2)</f>
        <v>0</v>
      </c>
      <c r="J82" s="236"/>
      <c r="K82" s="237">
        <f>ROUND(E82*J82,2)</f>
        <v>0</v>
      </c>
      <c r="L82" s="237">
        <v>21</v>
      </c>
      <c r="M82" s="237">
        <f>G82*(1+L82/100)</f>
        <v>0</v>
      </c>
      <c r="N82" s="235">
        <v>0</v>
      </c>
      <c r="O82" s="235">
        <f>ROUND(E82*N82,2)</f>
        <v>0</v>
      </c>
      <c r="P82" s="235">
        <v>0</v>
      </c>
      <c r="Q82" s="235">
        <f>ROUND(E82*P82,2)</f>
        <v>0</v>
      </c>
      <c r="R82" s="237" t="s">
        <v>272</v>
      </c>
      <c r="S82" s="237" t="s">
        <v>224</v>
      </c>
      <c r="T82" s="238" t="s">
        <v>224</v>
      </c>
      <c r="U82" s="222">
        <v>0.53</v>
      </c>
      <c r="V82" s="222">
        <f>ROUND(E82*U82,2)</f>
        <v>98.05</v>
      </c>
      <c r="W82" s="222"/>
      <c r="X82" s="222" t="s">
        <v>273</v>
      </c>
      <c r="Y82" s="212"/>
      <c r="Z82" s="212"/>
      <c r="AA82" s="212"/>
      <c r="AB82" s="212"/>
      <c r="AC82" s="212"/>
      <c r="AD82" s="212"/>
      <c r="AE82" s="212"/>
      <c r="AF82" s="212"/>
      <c r="AG82" s="212" t="s">
        <v>274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6" t="s">
        <v>341</v>
      </c>
      <c r="D83" s="258"/>
      <c r="E83" s="258"/>
      <c r="F83" s="258"/>
      <c r="G83" s="258"/>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276</v>
      </c>
      <c r="AH83" s="212"/>
      <c r="AI83" s="212"/>
      <c r="AJ83" s="212"/>
      <c r="AK83" s="212"/>
      <c r="AL83" s="212"/>
      <c r="AM83" s="212"/>
      <c r="AN83" s="212"/>
      <c r="AO83" s="212"/>
      <c r="AP83" s="212"/>
      <c r="AQ83" s="212"/>
      <c r="AR83" s="212"/>
      <c r="AS83" s="212"/>
      <c r="AT83" s="212"/>
      <c r="AU83" s="212"/>
      <c r="AV83" s="212"/>
      <c r="AW83" s="212"/>
      <c r="AX83" s="212"/>
      <c r="AY83" s="212"/>
      <c r="AZ83" s="212"/>
      <c r="BA83" s="240" t="str">
        <f>C83</f>
        <v>se svislým přemístění výkopku do 4 m a s přehozením výkopku na vzdálenost do 3 m nebo s naložením na dopravní prostředek,</v>
      </c>
      <c r="BB83" s="212"/>
      <c r="BC83" s="212"/>
      <c r="BD83" s="212"/>
      <c r="BE83" s="212"/>
      <c r="BF83" s="212"/>
      <c r="BG83" s="212"/>
      <c r="BH83" s="212"/>
    </row>
    <row r="84" spans="1:60" outlineLevel="1" x14ac:dyDescent="0.2">
      <c r="A84" s="219"/>
      <c r="B84" s="220"/>
      <c r="C84" s="247" t="s">
        <v>342</v>
      </c>
      <c r="D84" s="223"/>
      <c r="E84" s="224"/>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231</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47" t="s">
        <v>343</v>
      </c>
      <c r="D85" s="223"/>
      <c r="E85" s="224">
        <v>130</v>
      </c>
      <c r="F85" s="222"/>
      <c r="G85" s="222"/>
      <c r="H85" s="222"/>
      <c r="I85" s="222"/>
      <c r="J85" s="222"/>
      <c r="K85" s="222"/>
      <c r="L85" s="222"/>
      <c r="M85" s="222"/>
      <c r="N85" s="221"/>
      <c r="O85" s="221"/>
      <c r="P85" s="221"/>
      <c r="Q85" s="221"/>
      <c r="R85" s="222"/>
      <c r="S85" s="222"/>
      <c r="T85" s="222"/>
      <c r="U85" s="222"/>
      <c r="V85" s="222"/>
      <c r="W85" s="222"/>
      <c r="X85" s="222"/>
      <c r="Y85" s="212"/>
      <c r="Z85" s="212"/>
      <c r="AA85" s="212"/>
      <c r="AB85" s="212"/>
      <c r="AC85" s="212"/>
      <c r="AD85" s="212"/>
      <c r="AE85" s="212"/>
      <c r="AF85" s="212"/>
      <c r="AG85" s="212" t="s">
        <v>231</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47" t="s">
        <v>344</v>
      </c>
      <c r="D86" s="223"/>
      <c r="E86" s="224">
        <v>55</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231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2">
        <v>10</v>
      </c>
      <c r="B87" s="233" t="s">
        <v>345</v>
      </c>
      <c r="C87" s="244" t="s">
        <v>346</v>
      </c>
      <c r="D87" s="234" t="s">
        <v>331</v>
      </c>
      <c r="E87" s="235">
        <v>92.5</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t="s">
        <v>272</v>
      </c>
      <c r="S87" s="237" t="s">
        <v>224</v>
      </c>
      <c r="T87" s="238" t="s">
        <v>224</v>
      </c>
      <c r="U87" s="222">
        <v>0.03</v>
      </c>
      <c r="V87" s="222">
        <f>ROUND(E87*U87,2)</f>
        <v>2.78</v>
      </c>
      <c r="W87" s="222"/>
      <c r="X87" s="222" t="s">
        <v>273</v>
      </c>
      <c r="Y87" s="212"/>
      <c r="Z87" s="212"/>
      <c r="AA87" s="212"/>
      <c r="AB87" s="212"/>
      <c r="AC87" s="212"/>
      <c r="AD87" s="212"/>
      <c r="AE87" s="212"/>
      <c r="AF87" s="212"/>
      <c r="AG87" s="212" t="s">
        <v>274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6" t="s">
        <v>341</v>
      </c>
      <c r="D88" s="258"/>
      <c r="E88" s="258"/>
      <c r="F88" s="258"/>
      <c r="G88" s="258"/>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276</v>
      </c>
      <c r="AH88" s="212"/>
      <c r="AI88" s="212"/>
      <c r="AJ88" s="212"/>
      <c r="AK88" s="212"/>
      <c r="AL88" s="212"/>
      <c r="AM88" s="212"/>
      <c r="AN88" s="212"/>
      <c r="AO88" s="212"/>
      <c r="AP88" s="212"/>
      <c r="AQ88" s="212"/>
      <c r="AR88" s="212"/>
      <c r="AS88" s="212"/>
      <c r="AT88" s="212"/>
      <c r="AU88" s="212"/>
      <c r="AV88" s="212"/>
      <c r="AW88" s="212"/>
      <c r="AX88" s="212"/>
      <c r="AY88" s="212"/>
      <c r="AZ88" s="212"/>
      <c r="BA88" s="240" t="str">
        <f>C88</f>
        <v>se svislým přemístění výkopku do 4 m a s přehozením výkopku na vzdálenost do 3 m nebo s naložením na dopravní prostředek,</v>
      </c>
      <c r="BB88" s="212"/>
      <c r="BC88" s="212"/>
      <c r="BD88" s="212"/>
      <c r="BE88" s="212"/>
      <c r="BF88" s="212"/>
      <c r="BG88" s="212"/>
      <c r="BH88" s="212"/>
    </row>
    <row r="89" spans="1:60" outlineLevel="1" x14ac:dyDescent="0.2">
      <c r="A89" s="219"/>
      <c r="B89" s="220"/>
      <c r="C89" s="247" t="s">
        <v>347</v>
      </c>
      <c r="D89" s="223"/>
      <c r="E89" s="224">
        <v>92.5</v>
      </c>
      <c r="F89" s="222"/>
      <c r="G89" s="222"/>
      <c r="H89" s="222"/>
      <c r="I89" s="222"/>
      <c r="J89" s="222"/>
      <c r="K89" s="222"/>
      <c r="L89" s="222"/>
      <c r="M89" s="222"/>
      <c r="N89" s="221"/>
      <c r="O89" s="221"/>
      <c r="P89" s="221"/>
      <c r="Q89" s="221"/>
      <c r="R89" s="222"/>
      <c r="S89" s="222"/>
      <c r="T89" s="222"/>
      <c r="U89" s="222"/>
      <c r="V89" s="222"/>
      <c r="W89" s="222"/>
      <c r="X89" s="222"/>
      <c r="Y89" s="212"/>
      <c r="Z89" s="212"/>
      <c r="AA89" s="212"/>
      <c r="AB89" s="212"/>
      <c r="AC89" s="212"/>
      <c r="AD89" s="212"/>
      <c r="AE89" s="212"/>
      <c r="AF89" s="212"/>
      <c r="AG89" s="212" t="s">
        <v>231</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2">
        <v>11</v>
      </c>
      <c r="B90" s="233" t="s">
        <v>348</v>
      </c>
      <c r="C90" s="244" t="s">
        <v>349</v>
      </c>
      <c r="D90" s="234" t="s">
        <v>331</v>
      </c>
      <c r="E90" s="235">
        <v>216.05663999999999</v>
      </c>
      <c r="F90" s="236"/>
      <c r="G90" s="237">
        <f>ROUND(E90*F90,2)</f>
        <v>0</v>
      </c>
      <c r="H90" s="236"/>
      <c r="I90" s="237">
        <f>ROUND(E90*H90,2)</f>
        <v>0</v>
      </c>
      <c r="J90" s="236"/>
      <c r="K90" s="237">
        <f>ROUND(E90*J90,2)</f>
        <v>0</v>
      </c>
      <c r="L90" s="237">
        <v>21</v>
      </c>
      <c r="M90" s="237">
        <f>G90*(1+L90/100)</f>
        <v>0</v>
      </c>
      <c r="N90" s="235">
        <v>0</v>
      </c>
      <c r="O90" s="235">
        <f>ROUND(E90*N90,2)</f>
        <v>0</v>
      </c>
      <c r="P90" s="235">
        <v>0</v>
      </c>
      <c r="Q90" s="235">
        <f>ROUND(E90*P90,2)</f>
        <v>0</v>
      </c>
      <c r="R90" s="237" t="s">
        <v>272</v>
      </c>
      <c r="S90" s="237" t="s">
        <v>224</v>
      </c>
      <c r="T90" s="238" t="s">
        <v>224</v>
      </c>
      <c r="U90" s="222">
        <v>1.76</v>
      </c>
      <c r="V90" s="222">
        <f>ROUND(E90*U90,2)</f>
        <v>380.26</v>
      </c>
      <c r="W90" s="222"/>
      <c r="X90" s="222" t="s">
        <v>273</v>
      </c>
      <c r="Y90" s="212"/>
      <c r="Z90" s="212"/>
      <c r="AA90" s="212"/>
      <c r="AB90" s="212"/>
      <c r="AC90" s="212"/>
      <c r="AD90" s="212"/>
      <c r="AE90" s="212"/>
      <c r="AF90" s="212"/>
      <c r="AG90" s="212" t="s">
        <v>274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6" t="s">
        <v>350</v>
      </c>
      <c r="D91" s="258"/>
      <c r="E91" s="258"/>
      <c r="F91" s="258"/>
      <c r="G91" s="258"/>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276</v>
      </c>
      <c r="AH91" s="212"/>
      <c r="AI91" s="212"/>
      <c r="AJ91" s="212"/>
      <c r="AK91" s="212"/>
      <c r="AL91" s="212"/>
      <c r="AM91" s="212"/>
      <c r="AN91" s="212"/>
      <c r="AO91" s="212"/>
      <c r="AP91" s="212"/>
      <c r="AQ91" s="212"/>
      <c r="AR91" s="212"/>
      <c r="AS91" s="212"/>
      <c r="AT91" s="212"/>
      <c r="AU91" s="212"/>
      <c r="AV91" s="212"/>
      <c r="AW91" s="212"/>
      <c r="AX91" s="212"/>
      <c r="AY91" s="212"/>
      <c r="AZ91" s="212"/>
      <c r="BA91" s="240" t="str">
        <f>C91</f>
        <v>Příplatek k cenám hloubených vykopávek za ztížení vykopávky v blízkosti podzemního vedení nebo výbušnin pro jakoukoliv třídu horniny.</v>
      </c>
      <c r="BB91" s="212"/>
      <c r="BC91" s="212"/>
      <c r="BD91" s="212"/>
      <c r="BE91" s="212"/>
      <c r="BF91" s="212"/>
      <c r="BG91" s="212"/>
      <c r="BH91" s="212"/>
    </row>
    <row r="92" spans="1:60" outlineLevel="1" x14ac:dyDescent="0.2">
      <c r="A92" s="219"/>
      <c r="B92" s="220"/>
      <c r="C92" s="247" t="s">
        <v>317</v>
      </c>
      <c r="D92" s="223"/>
      <c r="E92" s="224"/>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231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47" t="s">
        <v>351</v>
      </c>
      <c r="D93" s="223"/>
      <c r="E93" s="224">
        <v>13.201000000000001</v>
      </c>
      <c r="F93" s="222"/>
      <c r="G93" s="222"/>
      <c r="H93" s="222"/>
      <c r="I93" s="222"/>
      <c r="J93" s="222"/>
      <c r="K93" s="222"/>
      <c r="L93" s="222"/>
      <c r="M93" s="222"/>
      <c r="N93" s="221"/>
      <c r="O93" s="221"/>
      <c r="P93" s="221"/>
      <c r="Q93" s="221"/>
      <c r="R93" s="222"/>
      <c r="S93" s="222"/>
      <c r="T93" s="222"/>
      <c r="U93" s="222"/>
      <c r="V93" s="222"/>
      <c r="W93" s="222"/>
      <c r="X93" s="222"/>
      <c r="Y93" s="212"/>
      <c r="Z93" s="212"/>
      <c r="AA93" s="212"/>
      <c r="AB93" s="212"/>
      <c r="AC93" s="212"/>
      <c r="AD93" s="212"/>
      <c r="AE93" s="212"/>
      <c r="AF93" s="212"/>
      <c r="AG93" s="212" t="s">
        <v>231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47" t="s">
        <v>352</v>
      </c>
      <c r="D94" s="223"/>
      <c r="E94" s="224">
        <v>4.8959999999999999</v>
      </c>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231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47" t="s">
        <v>353</v>
      </c>
      <c r="D95" s="223"/>
      <c r="E95" s="224">
        <v>11.211</v>
      </c>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231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47" t="s">
        <v>354</v>
      </c>
      <c r="D96" s="223"/>
      <c r="E96" s="224">
        <v>12.08</v>
      </c>
      <c r="F96" s="222"/>
      <c r="G96" s="222"/>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231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47" t="s">
        <v>355</v>
      </c>
      <c r="D97" s="223"/>
      <c r="E97" s="224">
        <v>12.16</v>
      </c>
      <c r="F97" s="222"/>
      <c r="G97" s="222"/>
      <c r="H97" s="222"/>
      <c r="I97" s="222"/>
      <c r="J97" s="222"/>
      <c r="K97" s="222"/>
      <c r="L97" s="222"/>
      <c r="M97" s="222"/>
      <c r="N97" s="221"/>
      <c r="O97" s="221"/>
      <c r="P97" s="221"/>
      <c r="Q97" s="221"/>
      <c r="R97" s="222"/>
      <c r="S97" s="222"/>
      <c r="T97" s="222"/>
      <c r="U97" s="222"/>
      <c r="V97" s="222"/>
      <c r="W97" s="222"/>
      <c r="X97" s="222"/>
      <c r="Y97" s="212"/>
      <c r="Z97" s="212"/>
      <c r="AA97" s="212"/>
      <c r="AB97" s="212"/>
      <c r="AC97" s="212"/>
      <c r="AD97" s="212"/>
      <c r="AE97" s="212"/>
      <c r="AF97" s="212"/>
      <c r="AG97" s="212" t="s">
        <v>231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47" t="s">
        <v>356</v>
      </c>
      <c r="D98" s="223"/>
      <c r="E98" s="224">
        <v>4.5599999999999996</v>
      </c>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231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47" t="s">
        <v>357</v>
      </c>
      <c r="D99" s="223"/>
      <c r="E99" s="224">
        <v>20.82</v>
      </c>
      <c r="F99" s="222"/>
      <c r="G99" s="22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231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47" t="s">
        <v>358</v>
      </c>
      <c r="D100" s="223"/>
      <c r="E100" s="224">
        <v>21.24</v>
      </c>
      <c r="F100" s="222"/>
      <c r="G100" s="222"/>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231</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47" t="s">
        <v>359</v>
      </c>
      <c r="D101" s="223"/>
      <c r="E101" s="224">
        <v>15.135999999999999</v>
      </c>
      <c r="F101" s="222"/>
      <c r="G101" s="222"/>
      <c r="H101" s="222"/>
      <c r="I101" s="222"/>
      <c r="J101" s="222"/>
      <c r="K101" s="222"/>
      <c r="L101" s="222"/>
      <c r="M101" s="222"/>
      <c r="N101" s="221"/>
      <c r="O101" s="221"/>
      <c r="P101" s="221"/>
      <c r="Q101" s="221"/>
      <c r="R101" s="222"/>
      <c r="S101" s="222"/>
      <c r="T101" s="222"/>
      <c r="U101" s="222"/>
      <c r="V101" s="222"/>
      <c r="W101" s="222"/>
      <c r="X101" s="222"/>
      <c r="Y101" s="212"/>
      <c r="Z101" s="212"/>
      <c r="AA101" s="212"/>
      <c r="AB101" s="212"/>
      <c r="AC101" s="212"/>
      <c r="AD101" s="212"/>
      <c r="AE101" s="212"/>
      <c r="AF101" s="212"/>
      <c r="AG101" s="212" t="s">
        <v>231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47" t="s">
        <v>360</v>
      </c>
      <c r="D102" s="223"/>
      <c r="E102" s="224">
        <v>7.1820000000000004</v>
      </c>
      <c r="F102" s="222"/>
      <c r="G102" s="222"/>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231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47" t="s">
        <v>361</v>
      </c>
      <c r="D103" s="223"/>
      <c r="E103" s="224">
        <v>9.18</v>
      </c>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231</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47" t="s">
        <v>362</v>
      </c>
      <c r="D104" s="223"/>
      <c r="E104" s="224">
        <v>8.8556000000000008</v>
      </c>
      <c r="F104" s="222"/>
      <c r="G104" s="222"/>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231</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47" t="s">
        <v>363</v>
      </c>
      <c r="D105" s="223"/>
      <c r="E105" s="224">
        <v>5.5941999999999998</v>
      </c>
      <c r="F105" s="222"/>
      <c r="G105" s="222"/>
      <c r="H105" s="222"/>
      <c r="I105" s="222"/>
      <c r="J105" s="222"/>
      <c r="K105" s="222"/>
      <c r="L105" s="222"/>
      <c r="M105" s="222"/>
      <c r="N105" s="221"/>
      <c r="O105" s="221"/>
      <c r="P105" s="221"/>
      <c r="Q105" s="221"/>
      <c r="R105" s="222"/>
      <c r="S105" s="222"/>
      <c r="T105" s="222"/>
      <c r="U105" s="222"/>
      <c r="V105" s="222"/>
      <c r="W105" s="222"/>
      <c r="X105" s="222"/>
      <c r="Y105" s="212"/>
      <c r="Z105" s="212"/>
      <c r="AA105" s="212"/>
      <c r="AB105" s="212"/>
      <c r="AC105" s="212"/>
      <c r="AD105" s="212"/>
      <c r="AE105" s="212"/>
      <c r="AF105" s="212"/>
      <c r="AG105" s="212" t="s">
        <v>231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47" t="s">
        <v>364</v>
      </c>
      <c r="D106" s="223"/>
      <c r="E106" s="224">
        <v>8.32</v>
      </c>
      <c r="F106" s="222"/>
      <c r="G106" s="222"/>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231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47" t="s">
        <v>291</v>
      </c>
      <c r="D107" s="223"/>
      <c r="E107" s="224"/>
      <c r="F107" s="222"/>
      <c r="G107" s="222"/>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231</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47" t="s">
        <v>324</v>
      </c>
      <c r="D108" s="223"/>
      <c r="E108" s="224"/>
      <c r="F108" s="222"/>
      <c r="G108" s="222"/>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231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47" t="s">
        <v>365</v>
      </c>
      <c r="D109" s="223"/>
      <c r="E109" s="224">
        <v>10.728</v>
      </c>
      <c r="F109" s="222"/>
      <c r="G109" s="222"/>
      <c r="H109" s="222"/>
      <c r="I109" s="222"/>
      <c r="J109" s="222"/>
      <c r="K109" s="222"/>
      <c r="L109" s="222"/>
      <c r="M109" s="222"/>
      <c r="N109" s="221"/>
      <c r="O109" s="221"/>
      <c r="P109" s="221"/>
      <c r="Q109" s="221"/>
      <c r="R109" s="222"/>
      <c r="S109" s="222"/>
      <c r="T109" s="222"/>
      <c r="U109" s="222"/>
      <c r="V109" s="222"/>
      <c r="W109" s="222"/>
      <c r="X109" s="222"/>
      <c r="Y109" s="212"/>
      <c r="Z109" s="212"/>
      <c r="AA109" s="212"/>
      <c r="AB109" s="212"/>
      <c r="AC109" s="212"/>
      <c r="AD109" s="212"/>
      <c r="AE109" s="212"/>
      <c r="AF109" s="212"/>
      <c r="AG109" s="212" t="s">
        <v>231</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47" t="s">
        <v>366</v>
      </c>
      <c r="D110" s="223"/>
      <c r="E110" s="224">
        <v>6.8879999999999999</v>
      </c>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231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47" t="s">
        <v>367</v>
      </c>
      <c r="D111" s="223"/>
      <c r="E111" s="224">
        <v>2.2229999999999999</v>
      </c>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231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47" t="s">
        <v>368</v>
      </c>
      <c r="D112" s="223"/>
      <c r="E112" s="224">
        <v>0.51300000000000001</v>
      </c>
      <c r="F112" s="222"/>
      <c r="G112" s="222"/>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231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47" t="s">
        <v>369</v>
      </c>
      <c r="D113" s="223"/>
      <c r="E113" s="224">
        <v>2.8763999999999998</v>
      </c>
      <c r="F113" s="222"/>
      <c r="G113" s="222"/>
      <c r="H113" s="222"/>
      <c r="I113" s="222"/>
      <c r="J113" s="222"/>
      <c r="K113" s="222"/>
      <c r="L113" s="222"/>
      <c r="M113" s="222"/>
      <c r="N113" s="221"/>
      <c r="O113" s="221"/>
      <c r="P113" s="221"/>
      <c r="Q113" s="221"/>
      <c r="R113" s="222"/>
      <c r="S113" s="222"/>
      <c r="T113" s="222"/>
      <c r="U113" s="222"/>
      <c r="V113" s="222"/>
      <c r="W113" s="222"/>
      <c r="X113" s="222"/>
      <c r="Y113" s="212"/>
      <c r="Z113" s="212"/>
      <c r="AA113" s="212"/>
      <c r="AB113" s="212"/>
      <c r="AC113" s="212"/>
      <c r="AD113" s="212"/>
      <c r="AE113" s="212"/>
      <c r="AF113" s="212"/>
      <c r="AG113" s="212" t="s">
        <v>231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47" t="s">
        <v>370</v>
      </c>
      <c r="D114" s="223"/>
      <c r="E114" s="224">
        <v>1.6859999999999999</v>
      </c>
      <c r="F114" s="222"/>
      <c r="G114" s="222"/>
      <c r="H114" s="222"/>
      <c r="I114" s="222"/>
      <c r="J114" s="222"/>
      <c r="K114" s="222"/>
      <c r="L114" s="222"/>
      <c r="M114" s="222"/>
      <c r="N114" s="221"/>
      <c r="O114" s="221"/>
      <c r="P114" s="221"/>
      <c r="Q114" s="221"/>
      <c r="R114" s="222"/>
      <c r="S114" s="222"/>
      <c r="T114" s="222"/>
      <c r="U114" s="222"/>
      <c r="V114" s="222"/>
      <c r="W114" s="222"/>
      <c r="X114" s="222"/>
      <c r="Y114" s="212"/>
      <c r="Z114" s="212"/>
      <c r="AA114" s="212"/>
      <c r="AB114" s="212"/>
      <c r="AC114" s="212"/>
      <c r="AD114" s="212"/>
      <c r="AE114" s="212"/>
      <c r="AF114" s="212"/>
      <c r="AG114" s="212" t="s">
        <v>231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47" t="s">
        <v>371</v>
      </c>
      <c r="D115" s="223"/>
      <c r="E115" s="224">
        <v>5.4450000000000003</v>
      </c>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231</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47" t="s">
        <v>372</v>
      </c>
      <c r="D116" s="223"/>
      <c r="E116" s="224">
        <v>5.8343999999999996</v>
      </c>
      <c r="F116" s="222"/>
      <c r="G116" s="222"/>
      <c r="H116" s="222"/>
      <c r="I116" s="222"/>
      <c r="J116" s="222"/>
      <c r="K116" s="222"/>
      <c r="L116" s="222"/>
      <c r="M116" s="222"/>
      <c r="N116" s="221"/>
      <c r="O116" s="221"/>
      <c r="P116" s="221"/>
      <c r="Q116" s="221"/>
      <c r="R116" s="222"/>
      <c r="S116" s="222"/>
      <c r="T116" s="222"/>
      <c r="U116" s="222"/>
      <c r="V116" s="222"/>
      <c r="W116" s="222"/>
      <c r="X116" s="222"/>
      <c r="Y116" s="212"/>
      <c r="Z116" s="212"/>
      <c r="AA116" s="212"/>
      <c r="AB116" s="212"/>
      <c r="AC116" s="212"/>
      <c r="AD116" s="212"/>
      <c r="AE116" s="212"/>
      <c r="AF116" s="212"/>
      <c r="AG116" s="212" t="s">
        <v>231</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47" t="s">
        <v>373</v>
      </c>
      <c r="D117" s="223"/>
      <c r="E117" s="224">
        <v>5.5815599999999996</v>
      </c>
      <c r="F117" s="222"/>
      <c r="G117" s="222"/>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231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47" t="s">
        <v>374</v>
      </c>
      <c r="D118" s="223"/>
      <c r="E118" s="224">
        <v>0.72</v>
      </c>
      <c r="F118" s="222"/>
      <c r="G118" s="222"/>
      <c r="H118" s="222"/>
      <c r="I118" s="222"/>
      <c r="J118" s="222"/>
      <c r="K118" s="222"/>
      <c r="L118" s="222"/>
      <c r="M118" s="222"/>
      <c r="N118" s="221"/>
      <c r="O118" s="221"/>
      <c r="P118" s="221"/>
      <c r="Q118" s="221"/>
      <c r="R118" s="222"/>
      <c r="S118" s="222"/>
      <c r="T118" s="222"/>
      <c r="U118" s="222"/>
      <c r="V118" s="222"/>
      <c r="W118" s="222"/>
      <c r="X118" s="222"/>
      <c r="Y118" s="212"/>
      <c r="Z118" s="212"/>
      <c r="AA118" s="212"/>
      <c r="AB118" s="212"/>
      <c r="AC118" s="212"/>
      <c r="AD118" s="212"/>
      <c r="AE118" s="212"/>
      <c r="AF118" s="212"/>
      <c r="AG118" s="212" t="s">
        <v>231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47" t="s">
        <v>375</v>
      </c>
      <c r="D119" s="223"/>
      <c r="E119" s="224">
        <v>5.7844800000000003</v>
      </c>
      <c r="F119" s="222"/>
      <c r="G119" s="222"/>
      <c r="H119" s="222"/>
      <c r="I119" s="222"/>
      <c r="J119" s="222"/>
      <c r="K119" s="222"/>
      <c r="L119" s="222"/>
      <c r="M119" s="222"/>
      <c r="N119" s="221"/>
      <c r="O119" s="221"/>
      <c r="P119" s="221"/>
      <c r="Q119" s="221"/>
      <c r="R119" s="222"/>
      <c r="S119" s="222"/>
      <c r="T119" s="222"/>
      <c r="U119" s="222"/>
      <c r="V119" s="222"/>
      <c r="W119" s="222"/>
      <c r="X119" s="222"/>
      <c r="Y119" s="212"/>
      <c r="Z119" s="212"/>
      <c r="AA119" s="212"/>
      <c r="AB119" s="212"/>
      <c r="AC119" s="212"/>
      <c r="AD119" s="212"/>
      <c r="AE119" s="212"/>
      <c r="AF119" s="212"/>
      <c r="AG119" s="212" t="s">
        <v>231</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47" t="s">
        <v>376</v>
      </c>
      <c r="D120" s="223"/>
      <c r="E120" s="224">
        <v>5.4720000000000004</v>
      </c>
      <c r="F120" s="222"/>
      <c r="G120" s="222"/>
      <c r="H120" s="222"/>
      <c r="I120" s="222"/>
      <c r="J120" s="222"/>
      <c r="K120" s="222"/>
      <c r="L120" s="222"/>
      <c r="M120" s="222"/>
      <c r="N120" s="221"/>
      <c r="O120" s="221"/>
      <c r="P120" s="221"/>
      <c r="Q120" s="221"/>
      <c r="R120" s="222"/>
      <c r="S120" s="222"/>
      <c r="T120" s="222"/>
      <c r="U120" s="222"/>
      <c r="V120" s="222"/>
      <c r="W120" s="222"/>
      <c r="X120" s="222"/>
      <c r="Y120" s="212"/>
      <c r="Z120" s="212"/>
      <c r="AA120" s="212"/>
      <c r="AB120" s="212"/>
      <c r="AC120" s="212"/>
      <c r="AD120" s="212"/>
      <c r="AE120" s="212"/>
      <c r="AF120" s="212"/>
      <c r="AG120" s="212" t="s">
        <v>231</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47" t="s">
        <v>377</v>
      </c>
      <c r="D121" s="223"/>
      <c r="E121" s="224">
        <v>2.2949999999999999</v>
      </c>
      <c r="F121" s="222"/>
      <c r="G121" s="222"/>
      <c r="H121" s="222"/>
      <c r="I121" s="222"/>
      <c r="J121" s="222"/>
      <c r="K121" s="222"/>
      <c r="L121" s="222"/>
      <c r="M121" s="222"/>
      <c r="N121" s="221"/>
      <c r="O121" s="221"/>
      <c r="P121" s="221"/>
      <c r="Q121" s="221"/>
      <c r="R121" s="222"/>
      <c r="S121" s="222"/>
      <c r="T121" s="222"/>
      <c r="U121" s="222"/>
      <c r="V121" s="222"/>
      <c r="W121" s="222"/>
      <c r="X121" s="222"/>
      <c r="Y121" s="212"/>
      <c r="Z121" s="212"/>
      <c r="AA121" s="212"/>
      <c r="AB121" s="212"/>
      <c r="AC121" s="212"/>
      <c r="AD121" s="212"/>
      <c r="AE121" s="212"/>
      <c r="AF121" s="212"/>
      <c r="AG121" s="212" t="s">
        <v>231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47" t="s">
        <v>378</v>
      </c>
      <c r="D122" s="223"/>
      <c r="E122" s="224">
        <v>0.27</v>
      </c>
      <c r="F122" s="222"/>
      <c r="G122" s="222"/>
      <c r="H122" s="222"/>
      <c r="I122" s="222"/>
      <c r="J122" s="222"/>
      <c r="K122" s="222"/>
      <c r="L122" s="222"/>
      <c r="M122" s="222"/>
      <c r="N122" s="221"/>
      <c r="O122" s="221"/>
      <c r="P122" s="221"/>
      <c r="Q122" s="221"/>
      <c r="R122" s="222"/>
      <c r="S122" s="222"/>
      <c r="T122" s="222"/>
      <c r="U122" s="222"/>
      <c r="V122" s="222"/>
      <c r="W122" s="222"/>
      <c r="X122" s="222"/>
      <c r="Y122" s="212"/>
      <c r="Z122" s="212"/>
      <c r="AA122" s="212"/>
      <c r="AB122" s="212"/>
      <c r="AC122" s="212"/>
      <c r="AD122" s="212"/>
      <c r="AE122" s="212"/>
      <c r="AF122" s="212"/>
      <c r="AG122" s="212" t="s">
        <v>231</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47" t="s">
        <v>379</v>
      </c>
      <c r="D123" s="223"/>
      <c r="E123" s="224">
        <v>5.3040000000000003</v>
      </c>
      <c r="F123" s="222"/>
      <c r="G123" s="222"/>
      <c r="H123" s="222"/>
      <c r="I123" s="222"/>
      <c r="J123" s="222"/>
      <c r="K123" s="222"/>
      <c r="L123" s="222"/>
      <c r="M123" s="222"/>
      <c r="N123" s="221"/>
      <c r="O123" s="221"/>
      <c r="P123" s="221"/>
      <c r="Q123" s="221"/>
      <c r="R123" s="222"/>
      <c r="S123" s="222"/>
      <c r="T123" s="222"/>
      <c r="U123" s="222"/>
      <c r="V123" s="222"/>
      <c r="W123" s="222"/>
      <c r="X123" s="222"/>
      <c r="Y123" s="212"/>
      <c r="Z123" s="212"/>
      <c r="AA123" s="212"/>
      <c r="AB123" s="212"/>
      <c r="AC123" s="212"/>
      <c r="AD123" s="212"/>
      <c r="AE123" s="212"/>
      <c r="AF123" s="212"/>
      <c r="AG123" s="212" t="s">
        <v>231</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32">
        <v>12</v>
      </c>
      <c r="B124" s="233" t="s">
        <v>380</v>
      </c>
      <c r="C124" s="244" t="s">
        <v>381</v>
      </c>
      <c r="D124" s="234" t="s">
        <v>331</v>
      </c>
      <c r="E124" s="235">
        <v>51.847529999999999</v>
      </c>
      <c r="F124" s="236"/>
      <c r="G124" s="237">
        <f>ROUND(E124*F124,2)</f>
        <v>0</v>
      </c>
      <c r="H124" s="236"/>
      <c r="I124" s="237">
        <f>ROUND(E124*H124,2)</f>
        <v>0</v>
      </c>
      <c r="J124" s="236"/>
      <c r="K124" s="237">
        <f>ROUND(E124*J124,2)</f>
        <v>0</v>
      </c>
      <c r="L124" s="237">
        <v>21</v>
      </c>
      <c r="M124" s="237">
        <f>G124*(1+L124/100)</f>
        <v>0</v>
      </c>
      <c r="N124" s="235">
        <v>0</v>
      </c>
      <c r="O124" s="235">
        <f>ROUND(E124*N124,2)</f>
        <v>0</v>
      </c>
      <c r="P124" s="235">
        <v>0</v>
      </c>
      <c r="Q124" s="235">
        <f>ROUND(E124*P124,2)</f>
        <v>0</v>
      </c>
      <c r="R124" s="237" t="s">
        <v>272</v>
      </c>
      <c r="S124" s="237" t="s">
        <v>224</v>
      </c>
      <c r="T124" s="238" t="s">
        <v>224</v>
      </c>
      <c r="U124" s="222">
        <v>18.22</v>
      </c>
      <c r="V124" s="222">
        <f>ROUND(E124*U124,2)</f>
        <v>944.66</v>
      </c>
      <c r="W124" s="222"/>
      <c r="X124" s="222" t="s">
        <v>273</v>
      </c>
      <c r="Y124" s="212"/>
      <c r="Z124" s="212"/>
      <c r="AA124" s="212"/>
      <c r="AB124" s="212"/>
      <c r="AC124" s="212"/>
      <c r="AD124" s="212"/>
      <c r="AE124" s="212"/>
      <c r="AF124" s="212"/>
      <c r="AG124" s="212" t="s">
        <v>274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6" t="s">
        <v>382</v>
      </c>
      <c r="D125" s="258"/>
      <c r="E125" s="258"/>
      <c r="F125" s="258"/>
      <c r="G125" s="258"/>
      <c r="H125" s="222"/>
      <c r="I125" s="222"/>
      <c r="J125" s="222"/>
      <c r="K125" s="222"/>
      <c r="L125" s="222"/>
      <c r="M125" s="222"/>
      <c r="N125" s="221"/>
      <c r="O125" s="221"/>
      <c r="P125" s="221"/>
      <c r="Q125" s="221"/>
      <c r="R125" s="222"/>
      <c r="S125" s="222"/>
      <c r="T125" s="222"/>
      <c r="U125" s="222"/>
      <c r="V125" s="222"/>
      <c r="W125" s="222"/>
      <c r="X125" s="222"/>
      <c r="Y125" s="212"/>
      <c r="Z125" s="212"/>
      <c r="AA125" s="212"/>
      <c r="AB125" s="212"/>
      <c r="AC125" s="212"/>
      <c r="AD125" s="212"/>
      <c r="AE125" s="212"/>
      <c r="AF125" s="212"/>
      <c r="AG125" s="212" t="s">
        <v>276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47" t="s">
        <v>383</v>
      </c>
      <c r="D126" s="223"/>
      <c r="E126" s="224"/>
      <c r="F126" s="222"/>
      <c r="G126" s="222"/>
      <c r="H126" s="222"/>
      <c r="I126" s="222"/>
      <c r="J126" s="222"/>
      <c r="K126" s="222"/>
      <c r="L126" s="222"/>
      <c r="M126" s="222"/>
      <c r="N126" s="221"/>
      <c r="O126" s="221"/>
      <c r="P126" s="221"/>
      <c r="Q126" s="221"/>
      <c r="R126" s="222"/>
      <c r="S126" s="222"/>
      <c r="T126" s="222"/>
      <c r="U126" s="222"/>
      <c r="V126" s="222"/>
      <c r="W126" s="222"/>
      <c r="X126" s="222"/>
      <c r="Y126" s="212"/>
      <c r="Z126" s="212"/>
      <c r="AA126" s="212"/>
      <c r="AB126" s="212"/>
      <c r="AC126" s="212"/>
      <c r="AD126" s="212"/>
      <c r="AE126" s="212"/>
      <c r="AF126" s="212"/>
      <c r="AG126" s="212" t="s">
        <v>231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47" t="s">
        <v>384</v>
      </c>
      <c r="D127" s="223"/>
      <c r="E127" s="224">
        <v>20.146100000000001</v>
      </c>
      <c r="F127" s="222"/>
      <c r="G127" s="222"/>
      <c r="H127" s="222"/>
      <c r="I127" s="222"/>
      <c r="J127" s="222"/>
      <c r="K127" s="222"/>
      <c r="L127" s="222"/>
      <c r="M127" s="222"/>
      <c r="N127" s="221"/>
      <c r="O127" s="221"/>
      <c r="P127" s="221"/>
      <c r="Q127" s="221"/>
      <c r="R127" s="222"/>
      <c r="S127" s="222"/>
      <c r="T127" s="222"/>
      <c r="U127" s="222"/>
      <c r="V127" s="222"/>
      <c r="W127" s="222"/>
      <c r="X127" s="222"/>
      <c r="Y127" s="212"/>
      <c r="Z127" s="212"/>
      <c r="AA127" s="212"/>
      <c r="AB127" s="212"/>
      <c r="AC127" s="212"/>
      <c r="AD127" s="212"/>
      <c r="AE127" s="212"/>
      <c r="AF127" s="212"/>
      <c r="AG127" s="212" t="s">
        <v>231</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47" t="s">
        <v>385</v>
      </c>
      <c r="D128" s="223"/>
      <c r="E128" s="224">
        <v>22.305</v>
      </c>
      <c r="F128" s="222"/>
      <c r="G128" s="222"/>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231</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47" t="s">
        <v>386</v>
      </c>
      <c r="D129" s="223"/>
      <c r="E129" s="224">
        <v>6.8105900000000004</v>
      </c>
      <c r="F129" s="222"/>
      <c r="G129" s="222"/>
      <c r="H129" s="222"/>
      <c r="I129" s="222"/>
      <c r="J129" s="222"/>
      <c r="K129" s="222"/>
      <c r="L129" s="222"/>
      <c r="M129" s="222"/>
      <c r="N129" s="221"/>
      <c r="O129" s="221"/>
      <c r="P129" s="221"/>
      <c r="Q129" s="221"/>
      <c r="R129" s="222"/>
      <c r="S129" s="222"/>
      <c r="T129" s="222"/>
      <c r="U129" s="222"/>
      <c r="V129" s="222"/>
      <c r="W129" s="222"/>
      <c r="X129" s="222"/>
      <c r="Y129" s="212"/>
      <c r="Z129" s="212"/>
      <c r="AA129" s="212"/>
      <c r="AB129" s="212"/>
      <c r="AC129" s="212"/>
      <c r="AD129" s="212"/>
      <c r="AE129" s="212"/>
      <c r="AF129" s="212"/>
      <c r="AG129" s="212" t="s">
        <v>231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47" t="s">
        <v>387</v>
      </c>
      <c r="D130" s="223"/>
      <c r="E130" s="224">
        <v>2.17374</v>
      </c>
      <c r="F130" s="222"/>
      <c r="G130" s="222"/>
      <c r="H130" s="222"/>
      <c r="I130" s="222"/>
      <c r="J130" s="222"/>
      <c r="K130" s="222"/>
      <c r="L130" s="222"/>
      <c r="M130" s="222"/>
      <c r="N130" s="221"/>
      <c r="O130" s="221"/>
      <c r="P130" s="221"/>
      <c r="Q130" s="221"/>
      <c r="R130" s="222"/>
      <c r="S130" s="222"/>
      <c r="T130" s="222"/>
      <c r="U130" s="222"/>
      <c r="V130" s="222"/>
      <c r="W130" s="222"/>
      <c r="X130" s="222"/>
      <c r="Y130" s="212"/>
      <c r="Z130" s="212"/>
      <c r="AA130" s="212"/>
      <c r="AB130" s="212"/>
      <c r="AC130" s="212"/>
      <c r="AD130" s="212"/>
      <c r="AE130" s="212"/>
      <c r="AF130" s="212"/>
      <c r="AG130" s="212" t="s">
        <v>231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70" t="s">
        <v>388</v>
      </c>
      <c r="D131" s="256"/>
      <c r="E131" s="257">
        <v>51.435420000000001</v>
      </c>
      <c r="F131" s="222"/>
      <c r="G131" s="222"/>
      <c r="H131" s="222"/>
      <c r="I131" s="222"/>
      <c r="J131" s="222"/>
      <c r="K131" s="222"/>
      <c r="L131" s="222"/>
      <c r="M131" s="222"/>
      <c r="N131" s="221"/>
      <c r="O131" s="221"/>
      <c r="P131" s="221"/>
      <c r="Q131" s="221"/>
      <c r="R131" s="222"/>
      <c r="S131" s="222"/>
      <c r="T131" s="222"/>
      <c r="U131" s="222"/>
      <c r="V131" s="222"/>
      <c r="W131" s="222"/>
      <c r="X131" s="222"/>
      <c r="Y131" s="212"/>
      <c r="Z131" s="212"/>
      <c r="AA131" s="212"/>
      <c r="AB131" s="212"/>
      <c r="AC131" s="212"/>
      <c r="AD131" s="212"/>
      <c r="AE131" s="212"/>
      <c r="AF131" s="212"/>
      <c r="AG131" s="212" t="s">
        <v>231</v>
      </c>
      <c r="AH131" s="212">
        <v>1</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47" t="s">
        <v>389</v>
      </c>
      <c r="D132" s="223"/>
      <c r="E132" s="224"/>
      <c r="F132" s="222"/>
      <c r="G132" s="222"/>
      <c r="H132" s="222"/>
      <c r="I132" s="222"/>
      <c r="J132" s="222"/>
      <c r="K132" s="222"/>
      <c r="L132" s="222"/>
      <c r="M132" s="222"/>
      <c r="N132" s="221"/>
      <c r="O132" s="221"/>
      <c r="P132" s="221"/>
      <c r="Q132" s="221"/>
      <c r="R132" s="222"/>
      <c r="S132" s="222"/>
      <c r="T132" s="222"/>
      <c r="U132" s="222"/>
      <c r="V132" s="222"/>
      <c r="W132" s="222"/>
      <c r="X132" s="222"/>
      <c r="Y132" s="212"/>
      <c r="Z132" s="212"/>
      <c r="AA132" s="212"/>
      <c r="AB132" s="212"/>
      <c r="AC132" s="212"/>
      <c r="AD132" s="212"/>
      <c r="AE132" s="212"/>
      <c r="AF132" s="212"/>
      <c r="AG132" s="212" t="s">
        <v>231</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47" t="s">
        <v>390</v>
      </c>
      <c r="D133" s="223"/>
      <c r="E133" s="224"/>
      <c r="F133" s="222"/>
      <c r="G133" s="222"/>
      <c r="H133" s="222"/>
      <c r="I133" s="222"/>
      <c r="J133" s="222"/>
      <c r="K133" s="222"/>
      <c r="L133" s="222"/>
      <c r="M133" s="222"/>
      <c r="N133" s="221"/>
      <c r="O133" s="221"/>
      <c r="P133" s="221"/>
      <c r="Q133" s="221"/>
      <c r="R133" s="222"/>
      <c r="S133" s="222"/>
      <c r="T133" s="222"/>
      <c r="U133" s="222"/>
      <c r="V133" s="222"/>
      <c r="W133" s="222"/>
      <c r="X133" s="222"/>
      <c r="Y133" s="212"/>
      <c r="Z133" s="212"/>
      <c r="AA133" s="212"/>
      <c r="AB133" s="212"/>
      <c r="AC133" s="212"/>
      <c r="AD133" s="212"/>
      <c r="AE133" s="212"/>
      <c r="AF133" s="212"/>
      <c r="AG133" s="212" t="s">
        <v>231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47" t="s">
        <v>391</v>
      </c>
      <c r="D134" s="223"/>
      <c r="E134" s="224">
        <v>0.21081</v>
      </c>
      <c r="F134" s="222"/>
      <c r="G134" s="222"/>
      <c r="H134" s="222"/>
      <c r="I134" s="222"/>
      <c r="J134" s="222"/>
      <c r="K134" s="222"/>
      <c r="L134" s="222"/>
      <c r="M134" s="222"/>
      <c r="N134" s="221"/>
      <c r="O134" s="221"/>
      <c r="P134" s="221"/>
      <c r="Q134" s="221"/>
      <c r="R134" s="222"/>
      <c r="S134" s="222"/>
      <c r="T134" s="222"/>
      <c r="U134" s="222"/>
      <c r="V134" s="222"/>
      <c r="W134" s="222"/>
      <c r="X134" s="222"/>
      <c r="Y134" s="212"/>
      <c r="Z134" s="212"/>
      <c r="AA134" s="212"/>
      <c r="AB134" s="212"/>
      <c r="AC134" s="212"/>
      <c r="AD134" s="212"/>
      <c r="AE134" s="212"/>
      <c r="AF134" s="212"/>
      <c r="AG134" s="212" t="s">
        <v>231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47" t="s">
        <v>392</v>
      </c>
      <c r="D135" s="223"/>
      <c r="E135" s="224">
        <v>8.4449999999999997E-2</v>
      </c>
      <c r="F135" s="222"/>
      <c r="G135" s="222"/>
      <c r="H135" s="222"/>
      <c r="I135" s="222"/>
      <c r="J135" s="222"/>
      <c r="K135" s="222"/>
      <c r="L135" s="222"/>
      <c r="M135" s="222"/>
      <c r="N135" s="221"/>
      <c r="O135" s="221"/>
      <c r="P135" s="221"/>
      <c r="Q135" s="221"/>
      <c r="R135" s="222"/>
      <c r="S135" s="222"/>
      <c r="T135" s="222"/>
      <c r="U135" s="222"/>
      <c r="V135" s="222"/>
      <c r="W135" s="222"/>
      <c r="X135" s="222"/>
      <c r="Y135" s="212"/>
      <c r="Z135" s="212"/>
      <c r="AA135" s="212"/>
      <c r="AB135" s="212"/>
      <c r="AC135" s="212"/>
      <c r="AD135" s="212"/>
      <c r="AE135" s="212"/>
      <c r="AF135" s="212"/>
      <c r="AG135" s="212" t="s">
        <v>231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70" t="s">
        <v>388</v>
      </c>
      <c r="D136" s="256"/>
      <c r="E136" s="257">
        <v>0.29526000000000002</v>
      </c>
      <c r="F136" s="222"/>
      <c r="G136" s="222"/>
      <c r="H136" s="222"/>
      <c r="I136" s="222"/>
      <c r="J136" s="222"/>
      <c r="K136" s="222"/>
      <c r="L136" s="222"/>
      <c r="M136" s="222"/>
      <c r="N136" s="221"/>
      <c r="O136" s="221"/>
      <c r="P136" s="221"/>
      <c r="Q136" s="221"/>
      <c r="R136" s="222"/>
      <c r="S136" s="222"/>
      <c r="T136" s="222"/>
      <c r="U136" s="222"/>
      <c r="V136" s="222"/>
      <c r="W136" s="222"/>
      <c r="X136" s="222"/>
      <c r="Y136" s="212"/>
      <c r="Z136" s="212"/>
      <c r="AA136" s="212"/>
      <c r="AB136" s="212"/>
      <c r="AC136" s="212"/>
      <c r="AD136" s="212"/>
      <c r="AE136" s="212"/>
      <c r="AF136" s="212"/>
      <c r="AG136" s="212" t="s">
        <v>231</v>
      </c>
      <c r="AH136" s="212">
        <v>1</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47" t="s">
        <v>383</v>
      </c>
      <c r="D137" s="223"/>
      <c r="E137" s="224"/>
      <c r="F137" s="222"/>
      <c r="G137" s="222"/>
      <c r="H137" s="222"/>
      <c r="I137" s="222"/>
      <c r="J137" s="222"/>
      <c r="K137" s="222"/>
      <c r="L137" s="222"/>
      <c r="M137" s="222"/>
      <c r="N137" s="221"/>
      <c r="O137" s="221"/>
      <c r="P137" s="221"/>
      <c r="Q137" s="221"/>
      <c r="R137" s="222"/>
      <c r="S137" s="222"/>
      <c r="T137" s="222"/>
      <c r="U137" s="222"/>
      <c r="V137" s="222"/>
      <c r="W137" s="222"/>
      <c r="X137" s="222"/>
      <c r="Y137" s="212"/>
      <c r="Z137" s="212"/>
      <c r="AA137" s="212"/>
      <c r="AB137" s="212"/>
      <c r="AC137" s="212"/>
      <c r="AD137" s="212"/>
      <c r="AE137" s="212"/>
      <c r="AF137" s="212"/>
      <c r="AG137" s="212" t="s">
        <v>231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47" t="s">
        <v>393</v>
      </c>
      <c r="D138" s="223"/>
      <c r="E138" s="224">
        <v>0.11685</v>
      </c>
      <c r="F138" s="222"/>
      <c r="G138" s="222"/>
      <c r="H138" s="222"/>
      <c r="I138" s="222"/>
      <c r="J138" s="222"/>
      <c r="K138" s="222"/>
      <c r="L138" s="222"/>
      <c r="M138" s="222"/>
      <c r="N138" s="221"/>
      <c r="O138" s="221"/>
      <c r="P138" s="221"/>
      <c r="Q138" s="221"/>
      <c r="R138" s="222"/>
      <c r="S138" s="222"/>
      <c r="T138" s="222"/>
      <c r="U138" s="222"/>
      <c r="V138" s="222"/>
      <c r="W138" s="222"/>
      <c r="X138" s="222"/>
      <c r="Y138" s="212"/>
      <c r="Z138" s="212"/>
      <c r="AA138" s="212"/>
      <c r="AB138" s="212"/>
      <c r="AC138" s="212"/>
      <c r="AD138" s="212"/>
      <c r="AE138" s="212"/>
      <c r="AF138" s="212"/>
      <c r="AG138" s="212" t="s">
        <v>231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2">
        <v>13</v>
      </c>
      <c r="B139" s="233" t="s">
        <v>394</v>
      </c>
      <c r="C139" s="244" t="s">
        <v>395</v>
      </c>
      <c r="D139" s="234" t="s">
        <v>331</v>
      </c>
      <c r="E139" s="235">
        <v>15.552</v>
      </c>
      <c r="F139" s="236"/>
      <c r="G139" s="237">
        <f>ROUND(E139*F139,2)</f>
        <v>0</v>
      </c>
      <c r="H139" s="236"/>
      <c r="I139" s="237">
        <f>ROUND(E139*H139,2)</f>
        <v>0</v>
      </c>
      <c r="J139" s="236"/>
      <c r="K139" s="237">
        <f>ROUND(E139*J139,2)</f>
        <v>0</v>
      </c>
      <c r="L139" s="237">
        <v>21</v>
      </c>
      <c r="M139" s="237">
        <f>G139*(1+L139/100)</f>
        <v>0</v>
      </c>
      <c r="N139" s="235">
        <v>0</v>
      </c>
      <c r="O139" s="235">
        <f>ROUND(E139*N139,2)</f>
        <v>0</v>
      </c>
      <c r="P139" s="235">
        <v>0</v>
      </c>
      <c r="Q139" s="235">
        <f>ROUND(E139*P139,2)</f>
        <v>0</v>
      </c>
      <c r="R139" s="237" t="s">
        <v>272</v>
      </c>
      <c r="S139" s="237" t="s">
        <v>224</v>
      </c>
      <c r="T139" s="238" t="s">
        <v>224</v>
      </c>
      <c r="U139" s="222">
        <v>1.4</v>
      </c>
      <c r="V139" s="222">
        <f>ROUND(E139*U139,2)</f>
        <v>21.77</v>
      </c>
      <c r="W139" s="222"/>
      <c r="X139" s="222" t="s">
        <v>273</v>
      </c>
      <c r="Y139" s="212"/>
      <c r="Z139" s="212"/>
      <c r="AA139" s="212"/>
      <c r="AB139" s="212"/>
      <c r="AC139" s="212"/>
      <c r="AD139" s="212"/>
      <c r="AE139" s="212"/>
      <c r="AF139" s="212"/>
      <c r="AG139" s="212" t="s">
        <v>274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6" t="s">
        <v>382</v>
      </c>
      <c r="D140" s="258"/>
      <c r="E140" s="258"/>
      <c r="F140" s="258"/>
      <c r="G140" s="258"/>
      <c r="H140" s="222"/>
      <c r="I140" s="222"/>
      <c r="J140" s="222"/>
      <c r="K140" s="222"/>
      <c r="L140" s="222"/>
      <c r="M140" s="222"/>
      <c r="N140" s="221"/>
      <c r="O140" s="221"/>
      <c r="P140" s="221"/>
      <c r="Q140" s="221"/>
      <c r="R140" s="222"/>
      <c r="S140" s="222"/>
      <c r="T140" s="222"/>
      <c r="U140" s="222"/>
      <c r="V140" s="222"/>
      <c r="W140" s="222"/>
      <c r="X140" s="222"/>
      <c r="Y140" s="212"/>
      <c r="Z140" s="212"/>
      <c r="AA140" s="212"/>
      <c r="AB140" s="212"/>
      <c r="AC140" s="212"/>
      <c r="AD140" s="212"/>
      <c r="AE140" s="212"/>
      <c r="AF140" s="212"/>
      <c r="AG140" s="212" t="s">
        <v>276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47" t="s">
        <v>396</v>
      </c>
      <c r="D141" s="223"/>
      <c r="E141" s="224"/>
      <c r="F141" s="222"/>
      <c r="G141" s="222"/>
      <c r="H141" s="222"/>
      <c r="I141" s="222"/>
      <c r="J141" s="222"/>
      <c r="K141" s="222"/>
      <c r="L141" s="222"/>
      <c r="M141" s="222"/>
      <c r="N141" s="221"/>
      <c r="O141" s="221"/>
      <c r="P141" s="221"/>
      <c r="Q141" s="221"/>
      <c r="R141" s="222"/>
      <c r="S141" s="222"/>
      <c r="T141" s="222"/>
      <c r="U141" s="222"/>
      <c r="V141" s="222"/>
      <c r="W141" s="222"/>
      <c r="X141" s="222"/>
      <c r="Y141" s="212"/>
      <c r="Z141" s="212"/>
      <c r="AA141" s="212"/>
      <c r="AB141" s="212"/>
      <c r="AC141" s="212"/>
      <c r="AD141" s="212"/>
      <c r="AE141" s="212"/>
      <c r="AF141" s="212"/>
      <c r="AG141" s="212" t="s">
        <v>231</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47" t="s">
        <v>397</v>
      </c>
      <c r="D142" s="223"/>
      <c r="E142" s="224"/>
      <c r="F142" s="222"/>
      <c r="G142" s="222"/>
      <c r="H142" s="222"/>
      <c r="I142" s="222"/>
      <c r="J142" s="222"/>
      <c r="K142" s="222"/>
      <c r="L142" s="222"/>
      <c r="M142" s="222"/>
      <c r="N142" s="221"/>
      <c r="O142" s="221"/>
      <c r="P142" s="221"/>
      <c r="Q142" s="221"/>
      <c r="R142" s="222"/>
      <c r="S142" s="222"/>
      <c r="T142" s="222"/>
      <c r="U142" s="222"/>
      <c r="V142" s="222"/>
      <c r="W142" s="222"/>
      <c r="X142" s="222"/>
      <c r="Y142" s="212"/>
      <c r="Z142" s="212"/>
      <c r="AA142" s="212"/>
      <c r="AB142" s="212"/>
      <c r="AC142" s="212"/>
      <c r="AD142" s="212"/>
      <c r="AE142" s="212"/>
      <c r="AF142" s="212"/>
      <c r="AG142" s="212" t="s">
        <v>231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47" t="s">
        <v>398</v>
      </c>
      <c r="D143" s="223"/>
      <c r="E143" s="224">
        <v>1.944</v>
      </c>
      <c r="F143" s="222"/>
      <c r="G143" s="222"/>
      <c r="H143" s="222"/>
      <c r="I143" s="222"/>
      <c r="J143" s="222"/>
      <c r="K143" s="222"/>
      <c r="L143" s="222"/>
      <c r="M143" s="222"/>
      <c r="N143" s="221"/>
      <c r="O143" s="221"/>
      <c r="P143" s="221"/>
      <c r="Q143" s="221"/>
      <c r="R143" s="222"/>
      <c r="S143" s="222"/>
      <c r="T143" s="222"/>
      <c r="U143" s="222"/>
      <c r="V143" s="222"/>
      <c r="W143" s="222"/>
      <c r="X143" s="222"/>
      <c r="Y143" s="212"/>
      <c r="Z143" s="212"/>
      <c r="AA143" s="212"/>
      <c r="AB143" s="212"/>
      <c r="AC143" s="212"/>
      <c r="AD143" s="212"/>
      <c r="AE143" s="212"/>
      <c r="AF143" s="212"/>
      <c r="AG143" s="212" t="s">
        <v>231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47" t="s">
        <v>399</v>
      </c>
      <c r="D144" s="223"/>
      <c r="E144" s="224">
        <v>2.34</v>
      </c>
      <c r="F144" s="222"/>
      <c r="G144" s="222"/>
      <c r="H144" s="222"/>
      <c r="I144" s="222"/>
      <c r="J144" s="222"/>
      <c r="K144" s="222"/>
      <c r="L144" s="222"/>
      <c r="M144" s="222"/>
      <c r="N144" s="221"/>
      <c r="O144" s="221"/>
      <c r="P144" s="221"/>
      <c r="Q144" s="221"/>
      <c r="R144" s="222"/>
      <c r="S144" s="222"/>
      <c r="T144" s="222"/>
      <c r="U144" s="222"/>
      <c r="V144" s="222"/>
      <c r="W144" s="222"/>
      <c r="X144" s="222"/>
      <c r="Y144" s="212"/>
      <c r="Z144" s="212"/>
      <c r="AA144" s="212"/>
      <c r="AB144" s="212"/>
      <c r="AC144" s="212"/>
      <c r="AD144" s="212"/>
      <c r="AE144" s="212"/>
      <c r="AF144" s="212"/>
      <c r="AG144" s="212" t="s">
        <v>231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47" t="s">
        <v>400</v>
      </c>
      <c r="D145" s="223"/>
      <c r="E145" s="224">
        <v>2.2679999999999998</v>
      </c>
      <c r="F145" s="222"/>
      <c r="G145" s="222"/>
      <c r="H145" s="222"/>
      <c r="I145" s="222"/>
      <c r="J145" s="222"/>
      <c r="K145" s="222"/>
      <c r="L145" s="222"/>
      <c r="M145" s="222"/>
      <c r="N145" s="221"/>
      <c r="O145" s="221"/>
      <c r="P145" s="221"/>
      <c r="Q145" s="221"/>
      <c r="R145" s="222"/>
      <c r="S145" s="222"/>
      <c r="T145" s="222"/>
      <c r="U145" s="222"/>
      <c r="V145" s="222"/>
      <c r="W145" s="222"/>
      <c r="X145" s="222"/>
      <c r="Y145" s="212"/>
      <c r="Z145" s="212"/>
      <c r="AA145" s="212"/>
      <c r="AB145" s="212"/>
      <c r="AC145" s="212"/>
      <c r="AD145" s="212"/>
      <c r="AE145" s="212"/>
      <c r="AF145" s="212"/>
      <c r="AG145" s="212" t="s">
        <v>231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47" t="s">
        <v>401</v>
      </c>
      <c r="D146" s="223"/>
      <c r="E146" s="224">
        <v>3.762</v>
      </c>
      <c r="F146" s="222"/>
      <c r="G146" s="222"/>
      <c r="H146" s="222"/>
      <c r="I146" s="222"/>
      <c r="J146" s="222"/>
      <c r="K146" s="222"/>
      <c r="L146" s="222"/>
      <c r="M146" s="222"/>
      <c r="N146" s="221"/>
      <c r="O146" s="221"/>
      <c r="P146" s="221"/>
      <c r="Q146" s="221"/>
      <c r="R146" s="222"/>
      <c r="S146" s="222"/>
      <c r="T146" s="222"/>
      <c r="U146" s="222"/>
      <c r="V146" s="222"/>
      <c r="W146" s="222"/>
      <c r="X146" s="222"/>
      <c r="Y146" s="212"/>
      <c r="Z146" s="212"/>
      <c r="AA146" s="212"/>
      <c r="AB146" s="212"/>
      <c r="AC146" s="212"/>
      <c r="AD146" s="212"/>
      <c r="AE146" s="212"/>
      <c r="AF146" s="212"/>
      <c r="AG146" s="212" t="s">
        <v>231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47" t="s">
        <v>402</v>
      </c>
      <c r="D147" s="223"/>
      <c r="E147" s="224">
        <v>2.2679999999999998</v>
      </c>
      <c r="F147" s="222"/>
      <c r="G147" s="222"/>
      <c r="H147" s="222"/>
      <c r="I147" s="222"/>
      <c r="J147" s="222"/>
      <c r="K147" s="222"/>
      <c r="L147" s="222"/>
      <c r="M147" s="222"/>
      <c r="N147" s="221"/>
      <c r="O147" s="221"/>
      <c r="P147" s="221"/>
      <c r="Q147" s="221"/>
      <c r="R147" s="222"/>
      <c r="S147" s="222"/>
      <c r="T147" s="222"/>
      <c r="U147" s="222"/>
      <c r="V147" s="222"/>
      <c r="W147" s="222"/>
      <c r="X147" s="222"/>
      <c r="Y147" s="212"/>
      <c r="Z147" s="212"/>
      <c r="AA147" s="212"/>
      <c r="AB147" s="212"/>
      <c r="AC147" s="212"/>
      <c r="AD147" s="212"/>
      <c r="AE147" s="212"/>
      <c r="AF147" s="212"/>
      <c r="AG147" s="212" t="s">
        <v>231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47" t="s">
        <v>403</v>
      </c>
      <c r="D148" s="223"/>
      <c r="E148" s="224">
        <v>2.97</v>
      </c>
      <c r="F148" s="222"/>
      <c r="G148" s="222"/>
      <c r="H148" s="222"/>
      <c r="I148" s="222"/>
      <c r="J148" s="222"/>
      <c r="K148" s="222"/>
      <c r="L148" s="222"/>
      <c r="M148" s="222"/>
      <c r="N148" s="221"/>
      <c r="O148" s="221"/>
      <c r="P148" s="221"/>
      <c r="Q148" s="221"/>
      <c r="R148" s="222"/>
      <c r="S148" s="222"/>
      <c r="T148" s="222"/>
      <c r="U148" s="222"/>
      <c r="V148" s="222"/>
      <c r="W148" s="222"/>
      <c r="X148" s="222"/>
      <c r="Y148" s="212"/>
      <c r="Z148" s="212"/>
      <c r="AA148" s="212"/>
      <c r="AB148" s="212"/>
      <c r="AC148" s="212"/>
      <c r="AD148" s="212"/>
      <c r="AE148" s="212"/>
      <c r="AF148" s="212"/>
      <c r="AG148" s="212" t="s">
        <v>231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2">
        <v>14</v>
      </c>
      <c r="B149" s="233" t="s">
        <v>404</v>
      </c>
      <c r="C149" s="244" t="s">
        <v>405</v>
      </c>
      <c r="D149" s="234" t="s">
        <v>331</v>
      </c>
      <c r="E149" s="235">
        <v>250.8</v>
      </c>
      <c r="F149" s="236"/>
      <c r="G149" s="237">
        <f>ROUND(E149*F149,2)</f>
        <v>0</v>
      </c>
      <c r="H149" s="236"/>
      <c r="I149" s="237">
        <f>ROUND(E149*H149,2)</f>
        <v>0</v>
      </c>
      <c r="J149" s="236"/>
      <c r="K149" s="237">
        <f>ROUND(E149*J149,2)</f>
        <v>0</v>
      </c>
      <c r="L149" s="237">
        <v>21</v>
      </c>
      <c r="M149" s="237">
        <f>G149*(1+L149/100)</f>
        <v>0</v>
      </c>
      <c r="N149" s="235">
        <v>0</v>
      </c>
      <c r="O149" s="235">
        <f>ROUND(E149*N149,2)</f>
        <v>0</v>
      </c>
      <c r="P149" s="235">
        <v>0</v>
      </c>
      <c r="Q149" s="235">
        <f>ROUND(E149*P149,2)</f>
        <v>0</v>
      </c>
      <c r="R149" s="237" t="s">
        <v>272</v>
      </c>
      <c r="S149" s="237" t="s">
        <v>224</v>
      </c>
      <c r="T149" s="238" t="s">
        <v>224</v>
      </c>
      <c r="U149" s="222">
        <v>1.556</v>
      </c>
      <c r="V149" s="222">
        <f>ROUND(E149*U149,2)</f>
        <v>390.24</v>
      </c>
      <c r="W149" s="222"/>
      <c r="X149" s="222" t="s">
        <v>273</v>
      </c>
      <c r="Y149" s="212"/>
      <c r="Z149" s="212"/>
      <c r="AA149" s="212"/>
      <c r="AB149" s="212"/>
      <c r="AC149" s="212"/>
      <c r="AD149" s="212"/>
      <c r="AE149" s="212"/>
      <c r="AF149" s="212"/>
      <c r="AG149" s="212" t="s">
        <v>274</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19"/>
      <c r="B150" s="220"/>
      <c r="C150" s="266" t="s">
        <v>406</v>
      </c>
      <c r="D150" s="258"/>
      <c r="E150" s="258"/>
      <c r="F150" s="258"/>
      <c r="G150" s="258"/>
      <c r="H150" s="222"/>
      <c r="I150" s="222"/>
      <c r="J150" s="222"/>
      <c r="K150" s="222"/>
      <c r="L150" s="222"/>
      <c r="M150" s="222"/>
      <c r="N150" s="221"/>
      <c r="O150" s="221"/>
      <c r="P150" s="221"/>
      <c r="Q150" s="221"/>
      <c r="R150" s="222"/>
      <c r="S150" s="222"/>
      <c r="T150" s="222"/>
      <c r="U150" s="222"/>
      <c r="V150" s="222"/>
      <c r="W150" s="222"/>
      <c r="X150" s="222"/>
      <c r="Y150" s="212"/>
      <c r="Z150" s="212"/>
      <c r="AA150" s="212"/>
      <c r="AB150" s="212"/>
      <c r="AC150" s="212"/>
      <c r="AD150" s="212"/>
      <c r="AE150" s="212"/>
      <c r="AF150" s="212"/>
      <c r="AG150" s="212" t="s">
        <v>276</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40" t="str">
        <f>C150</f>
        <v>s urovnáním dna do předepsaného profilu a spádu, s případně nutným přemístěním výkopku ve výkopišti a dále buď s přemístěním výkopku na přilehlém terénu na vzdálenost do 3 m od kraje jámy nebo s naložením na dopravní prostředek</v>
      </c>
      <c r="BB150" s="212"/>
      <c r="BC150" s="212"/>
      <c r="BD150" s="212"/>
      <c r="BE150" s="212"/>
      <c r="BF150" s="212"/>
      <c r="BG150" s="212"/>
      <c r="BH150" s="212"/>
    </row>
    <row r="151" spans="1:60" outlineLevel="1" x14ac:dyDescent="0.2">
      <c r="A151" s="219"/>
      <c r="B151" s="220"/>
      <c r="C151" s="247" t="s">
        <v>407</v>
      </c>
      <c r="D151" s="223"/>
      <c r="E151" s="224"/>
      <c r="F151" s="222"/>
      <c r="G151" s="222"/>
      <c r="H151" s="222"/>
      <c r="I151" s="222"/>
      <c r="J151" s="222"/>
      <c r="K151" s="222"/>
      <c r="L151" s="222"/>
      <c r="M151" s="222"/>
      <c r="N151" s="221"/>
      <c r="O151" s="221"/>
      <c r="P151" s="221"/>
      <c r="Q151" s="221"/>
      <c r="R151" s="222"/>
      <c r="S151" s="222"/>
      <c r="T151" s="222"/>
      <c r="U151" s="222"/>
      <c r="V151" s="222"/>
      <c r="W151" s="222"/>
      <c r="X151" s="222"/>
      <c r="Y151" s="212"/>
      <c r="Z151" s="212"/>
      <c r="AA151" s="212"/>
      <c r="AB151" s="212"/>
      <c r="AC151" s="212"/>
      <c r="AD151" s="212"/>
      <c r="AE151" s="212"/>
      <c r="AF151" s="212"/>
      <c r="AG151" s="212" t="s">
        <v>231</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47" t="s">
        <v>408</v>
      </c>
      <c r="D152" s="223"/>
      <c r="E152" s="224">
        <v>250.8</v>
      </c>
      <c r="F152" s="222"/>
      <c r="G152" s="222"/>
      <c r="H152" s="222"/>
      <c r="I152" s="222"/>
      <c r="J152" s="222"/>
      <c r="K152" s="222"/>
      <c r="L152" s="222"/>
      <c r="M152" s="222"/>
      <c r="N152" s="221"/>
      <c r="O152" s="221"/>
      <c r="P152" s="221"/>
      <c r="Q152" s="221"/>
      <c r="R152" s="222"/>
      <c r="S152" s="222"/>
      <c r="T152" s="222"/>
      <c r="U152" s="222"/>
      <c r="V152" s="222"/>
      <c r="W152" s="222"/>
      <c r="X152" s="222"/>
      <c r="Y152" s="212"/>
      <c r="Z152" s="212"/>
      <c r="AA152" s="212"/>
      <c r="AB152" s="212"/>
      <c r="AC152" s="212"/>
      <c r="AD152" s="212"/>
      <c r="AE152" s="212"/>
      <c r="AF152" s="212"/>
      <c r="AG152" s="212" t="s">
        <v>231</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2">
        <v>15</v>
      </c>
      <c r="B153" s="233" t="s">
        <v>409</v>
      </c>
      <c r="C153" s="244" t="s">
        <v>410</v>
      </c>
      <c r="D153" s="234" t="s">
        <v>331</v>
      </c>
      <c r="E153" s="235">
        <v>125.4</v>
      </c>
      <c r="F153" s="236"/>
      <c r="G153" s="237">
        <f>ROUND(E153*F153,2)</f>
        <v>0</v>
      </c>
      <c r="H153" s="236"/>
      <c r="I153" s="237">
        <f>ROUND(E153*H153,2)</f>
        <v>0</v>
      </c>
      <c r="J153" s="236"/>
      <c r="K153" s="237">
        <f>ROUND(E153*J153,2)</f>
        <v>0</v>
      </c>
      <c r="L153" s="237">
        <v>21</v>
      </c>
      <c r="M153" s="237">
        <f>G153*(1+L153/100)</f>
        <v>0</v>
      </c>
      <c r="N153" s="235">
        <v>0</v>
      </c>
      <c r="O153" s="235">
        <f>ROUND(E153*N153,2)</f>
        <v>0</v>
      </c>
      <c r="P153" s="235">
        <v>0</v>
      </c>
      <c r="Q153" s="235">
        <f>ROUND(E153*P153,2)</f>
        <v>0</v>
      </c>
      <c r="R153" s="237" t="s">
        <v>272</v>
      </c>
      <c r="S153" s="237" t="s">
        <v>224</v>
      </c>
      <c r="T153" s="238" t="s">
        <v>224</v>
      </c>
      <c r="U153" s="222">
        <v>0.107</v>
      </c>
      <c r="V153" s="222">
        <f>ROUND(E153*U153,2)</f>
        <v>13.42</v>
      </c>
      <c r="W153" s="222"/>
      <c r="X153" s="222" t="s">
        <v>273</v>
      </c>
      <c r="Y153" s="212"/>
      <c r="Z153" s="212"/>
      <c r="AA153" s="212"/>
      <c r="AB153" s="212"/>
      <c r="AC153" s="212"/>
      <c r="AD153" s="212"/>
      <c r="AE153" s="212"/>
      <c r="AF153" s="212"/>
      <c r="AG153" s="212" t="s">
        <v>274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19"/>
      <c r="B154" s="220"/>
      <c r="C154" s="266" t="s">
        <v>406</v>
      </c>
      <c r="D154" s="258"/>
      <c r="E154" s="258"/>
      <c r="F154" s="258"/>
      <c r="G154" s="258"/>
      <c r="H154" s="222"/>
      <c r="I154" s="222"/>
      <c r="J154" s="222"/>
      <c r="K154" s="222"/>
      <c r="L154" s="222"/>
      <c r="M154" s="222"/>
      <c r="N154" s="221"/>
      <c r="O154" s="221"/>
      <c r="P154" s="221"/>
      <c r="Q154" s="221"/>
      <c r="R154" s="222"/>
      <c r="S154" s="222"/>
      <c r="T154" s="222"/>
      <c r="U154" s="222"/>
      <c r="V154" s="222"/>
      <c r="W154" s="222"/>
      <c r="X154" s="222"/>
      <c r="Y154" s="212"/>
      <c r="Z154" s="212"/>
      <c r="AA154" s="212"/>
      <c r="AB154" s="212"/>
      <c r="AC154" s="212"/>
      <c r="AD154" s="212"/>
      <c r="AE154" s="212"/>
      <c r="AF154" s="212"/>
      <c r="AG154" s="212" t="s">
        <v>276</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40" t="str">
        <f>C154</f>
        <v>s urovnáním dna do předepsaného profilu a spádu, s případně nutným přemístěním výkopku ve výkopišti a dále buď s přemístěním výkopku na přilehlém terénu na vzdálenost do 3 m od kraje jámy nebo s naložením na dopravní prostředek</v>
      </c>
      <c r="BB154" s="212"/>
      <c r="BC154" s="212"/>
      <c r="BD154" s="212"/>
      <c r="BE154" s="212"/>
      <c r="BF154" s="212"/>
      <c r="BG154" s="212"/>
      <c r="BH154" s="212"/>
    </row>
    <row r="155" spans="1:60" outlineLevel="1" x14ac:dyDescent="0.2">
      <c r="A155" s="219"/>
      <c r="B155" s="220"/>
      <c r="C155" s="247" t="s">
        <v>411</v>
      </c>
      <c r="D155" s="223"/>
      <c r="E155" s="224">
        <v>125.4</v>
      </c>
      <c r="F155" s="222"/>
      <c r="G155" s="222"/>
      <c r="H155" s="222"/>
      <c r="I155" s="222"/>
      <c r="J155" s="222"/>
      <c r="K155" s="222"/>
      <c r="L155" s="222"/>
      <c r="M155" s="222"/>
      <c r="N155" s="221"/>
      <c r="O155" s="221"/>
      <c r="P155" s="221"/>
      <c r="Q155" s="221"/>
      <c r="R155" s="222"/>
      <c r="S155" s="222"/>
      <c r="T155" s="222"/>
      <c r="U155" s="222"/>
      <c r="V155" s="222"/>
      <c r="W155" s="222"/>
      <c r="X155" s="222"/>
      <c r="Y155" s="212"/>
      <c r="Z155" s="212"/>
      <c r="AA155" s="212"/>
      <c r="AB155" s="212"/>
      <c r="AC155" s="212"/>
      <c r="AD155" s="212"/>
      <c r="AE155" s="212"/>
      <c r="AF155" s="212"/>
      <c r="AG155" s="212" t="s">
        <v>231</v>
      </c>
      <c r="AH155" s="212">
        <v>5</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2">
        <v>16</v>
      </c>
      <c r="B156" s="233" t="s">
        <v>412</v>
      </c>
      <c r="C156" s="244" t="s">
        <v>413</v>
      </c>
      <c r="D156" s="234" t="s">
        <v>331</v>
      </c>
      <c r="E156" s="235">
        <v>62.7</v>
      </c>
      <c r="F156" s="236"/>
      <c r="G156" s="237">
        <f>ROUND(E156*F156,2)</f>
        <v>0</v>
      </c>
      <c r="H156" s="236"/>
      <c r="I156" s="237">
        <f>ROUND(E156*H156,2)</f>
        <v>0</v>
      </c>
      <c r="J156" s="236"/>
      <c r="K156" s="237">
        <f>ROUND(E156*J156,2)</f>
        <v>0</v>
      </c>
      <c r="L156" s="237">
        <v>21</v>
      </c>
      <c r="M156" s="237">
        <f>G156*(1+L156/100)</f>
        <v>0</v>
      </c>
      <c r="N156" s="235">
        <v>0</v>
      </c>
      <c r="O156" s="235">
        <f>ROUND(E156*N156,2)</f>
        <v>0</v>
      </c>
      <c r="P156" s="235">
        <v>0</v>
      </c>
      <c r="Q156" s="235">
        <f>ROUND(E156*P156,2)</f>
        <v>0</v>
      </c>
      <c r="R156" s="237" t="s">
        <v>272</v>
      </c>
      <c r="S156" s="237" t="s">
        <v>224</v>
      </c>
      <c r="T156" s="238" t="s">
        <v>224</v>
      </c>
      <c r="U156" s="222">
        <v>2.1269999999999998</v>
      </c>
      <c r="V156" s="222">
        <f>ROUND(E156*U156,2)</f>
        <v>133.36000000000001</v>
      </c>
      <c r="W156" s="222"/>
      <c r="X156" s="222" t="s">
        <v>273</v>
      </c>
      <c r="Y156" s="212"/>
      <c r="Z156" s="212"/>
      <c r="AA156" s="212"/>
      <c r="AB156" s="212"/>
      <c r="AC156" s="212"/>
      <c r="AD156" s="212"/>
      <c r="AE156" s="212"/>
      <c r="AF156" s="212"/>
      <c r="AG156" s="212" t="s">
        <v>274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2.5" outlineLevel="1" x14ac:dyDescent="0.2">
      <c r="A157" s="219"/>
      <c r="B157" s="220"/>
      <c r="C157" s="266" t="s">
        <v>406</v>
      </c>
      <c r="D157" s="258"/>
      <c r="E157" s="258"/>
      <c r="F157" s="258"/>
      <c r="G157" s="258"/>
      <c r="H157" s="222"/>
      <c r="I157" s="222"/>
      <c r="J157" s="222"/>
      <c r="K157" s="222"/>
      <c r="L157" s="222"/>
      <c r="M157" s="222"/>
      <c r="N157" s="221"/>
      <c r="O157" s="221"/>
      <c r="P157" s="221"/>
      <c r="Q157" s="221"/>
      <c r="R157" s="222"/>
      <c r="S157" s="222"/>
      <c r="T157" s="222"/>
      <c r="U157" s="222"/>
      <c r="V157" s="222"/>
      <c r="W157" s="222"/>
      <c r="X157" s="222"/>
      <c r="Y157" s="212"/>
      <c r="Z157" s="212"/>
      <c r="AA157" s="212"/>
      <c r="AB157" s="212"/>
      <c r="AC157" s="212"/>
      <c r="AD157" s="212"/>
      <c r="AE157" s="212"/>
      <c r="AF157" s="212"/>
      <c r="AG157" s="212" t="s">
        <v>276</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40" t="str">
        <f>C157</f>
        <v>s urovnáním dna do předepsaného profilu a spádu, s případně nutným přemístěním výkopku ve výkopišti a dále buď s přemístěním výkopku na přilehlém terénu na vzdálenost do 3 m od kraje jámy nebo s naložením na dopravní prostředek</v>
      </c>
      <c r="BB157" s="212"/>
      <c r="BC157" s="212"/>
      <c r="BD157" s="212"/>
      <c r="BE157" s="212"/>
      <c r="BF157" s="212"/>
      <c r="BG157" s="212"/>
      <c r="BH157" s="212"/>
    </row>
    <row r="158" spans="1:60" outlineLevel="1" x14ac:dyDescent="0.2">
      <c r="A158" s="219"/>
      <c r="B158" s="220"/>
      <c r="C158" s="247" t="s">
        <v>414</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12"/>
      <c r="Z158" s="212"/>
      <c r="AA158" s="212"/>
      <c r="AB158" s="212"/>
      <c r="AC158" s="212"/>
      <c r="AD158" s="212"/>
      <c r="AE158" s="212"/>
      <c r="AF158" s="212"/>
      <c r="AG158" s="212" t="s">
        <v>231</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47" t="s">
        <v>415</v>
      </c>
      <c r="D159" s="223"/>
      <c r="E159" s="224">
        <v>62.7</v>
      </c>
      <c r="F159" s="222"/>
      <c r="G159" s="222"/>
      <c r="H159" s="222"/>
      <c r="I159" s="222"/>
      <c r="J159" s="222"/>
      <c r="K159" s="222"/>
      <c r="L159" s="222"/>
      <c r="M159" s="222"/>
      <c r="N159" s="221"/>
      <c r="O159" s="221"/>
      <c r="P159" s="221"/>
      <c r="Q159" s="221"/>
      <c r="R159" s="222"/>
      <c r="S159" s="222"/>
      <c r="T159" s="222"/>
      <c r="U159" s="222"/>
      <c r="V159" s="222"/>
      <c r="W159" s="222"/>
      <c r="X159" s="222"/>
      <c r="Y159" s="212"/>
      <c r="Z159" s="212"/>
      <c r="AA159" s="212"/>
      <c r="AB159" s="212"/>
      <c r="AC159" s="212"/>
      <c r="AD159" s="212"/>
      <c r="AE159" s="212"/>
      <c r="AF159" s="212"/>
      <c r="AG159" s="212" t="s">
        <v>231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2">
        <v>17</v>
      </c>
      <c r="B160" s="233" t="s">
        <v>416</v>
      </c>
      <c r="C160" s="244" t="s">
        <v>417</v>
      </c>
      <c r="D160" s="234" t="s">
        <v>331</v>
      </c>
      <c r="E160" s="235">
        <v>758.19258000000002</v>
      </c>
      <c r="F160" s="236"/>
      <c r="G160" s="237">
        <f>ROUND(E160*F160,2)</f>
        <v>0</v>
      </c>
      <c r="H160" s="236"/>
      <c r="I160" s="237">
        <f>ROUND(E160*H160,2)</f>
        <v>0</v>
      </c>
      <c r="J160" s="236"/>
      <c r="K160" s="237">
        <f>ROUND(E160*J160,2)</f>
        <v>0</v>
      </c>
      <c r="L160" s="237">
        <v>21</v>
      </c>
      <c r="M160" s="237">
        <f>G160*(1+L160/100)</f>
        <v>0</v>
      </c>
      <c r="N160" s="235">
        <v>0</v>
      </c>
      <c r="O160" s="235">
        <f>ROUND(E160*N160,2)</f>
        <v>0</v>
      </c>
      <c r="P160" s="235">
        <v>0</v>
      </c>
      <c r="Q160" s="235">
        <f>ROUND(E160*P160,2)</f>
        <v>0</v>
      </c>
      <c r="R160" s="237" t="s">
        <v>272</v>
      </c>
      <c r="S160" s="237" t="s">
        <v>224</v>
      </c>
      <c r="T160" s="238" t="s">
        <v>224</v>
      </c>
      <c r="U160" s="222">
        <v>0.12</v>
      </c>
      <c r="V160" s="222">
        <f>ROUND(E160*U160,2)</f>
        <v>90.98</v>
      </c>
      <c r="W160" s="222"/>
      <c r="X160" s="222" t="s">
        <v>273</v>
      </c>
      <c r="Y160" s="212"/>
      <c r="Z160" s="212"/>
      <c r="AA160" s="212"/>
      <c r="AB160" s="212"/>
      <c r="AC160" s="212"/>
      <c r="AD160" s="212"/>
      <c r="AE160" s="212"/>
      <c r="AF160" s="212"/>
      <c r="AG160" s="212" t="s">
        <v>274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19"/>
      <c r="B161" s="220"/>
      <c r="C161" s="266" t="s">
        <v>418</v>
      </c>
      <c r="D161" s="258"/>
      <c r="E161" s="258"/>
      <c r="F161" s="258"/>
      <c r="G161" s="258"/>
      <c r="H161" s="222"/>
      <c r="I161" s="222"/>
      <c r="J161" s="222"/>
      <c r="K161" s="222"/>
      <c r="L161" s="222"/>
      <c r="M161" s="222"/>
      <c r="N161" s="221"/>
      <c r="O161" s="221"/>
      <c r="P161" s="221"/>
      <c r="Q161" s="221"/>
      <c r="R161" s="222"/>
      <c r="S161" s="222"/>
      <c r="T161" s="222"/>
      <c r="U161" s="222"/>
      <c r="V161" s="222"/>
      <c r="W161" s="222"/>
      <c r="X161" s="222"/>
      <c r="Y161" s="212"/>
      <c r="Z161" s="212"/>
      <c r="AA161" s="212"/>
      <c r="AB161" s="212"/>
      <c r="AC161" s="212"/>
      <c r="AD161" s="212"/>
      <c r="AE161" s="212"/>
      <c r="AF161" s="212"/>
      <c r="AG161" s="212" t="s">
        <v>276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40" t="str">
        <f>C161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1" s="212"/>
      <c r="BC161" s="212"/>
      <c r="BD161" s="212"/>
      <c r="BE161" s="212"/>
      <c r="BF161" s="212"/>
      <c r="BG161" s="212"/>
      <c r="BH161" s="212"/>
    </row>
    <row r="162" spans="1:60" outlineLevel="1" x14ac:dyDescent="0.2">
      <c r="A162" s="219"/>
      <c r="B162" s="220"/>
      <c r="C162" s="267" t="s">
        <v>282</v>
      </c>
      <c r="D162" s="252"/>
      <c r="E162" s="253"/>
      <c r="F162" s="222"/>
      <c r="G162" s="222"/>
      <c r="H162" s="222"/>
      <c r="I162" s="222"/>
      <c r="J162" s="222"/>
      <c r="K162" s="222"/>
      <c r="L162" s="222"/>
      <c r="M162" s="222"/>
      <c r="N162" s="221"/>
      <c r="O162" s="221"/>
      <c r="P162" s="221"/>
      <c r="Q162" s="221"/>
      <c r="R162" s="222"/>
      <c r="S162" s="222"/>
      <c r="T162" s="222"/>
      <c r="U162" s="222"/>
      <c r="V162" s="222"/>
      <c r="W162" s="222"/>
      <c r="X162" s="222"/>
      <c r="Y162" s="212"/>
      <c r="Z162" s="212"/>
      <c r="AA162" s="212"/>
      <c r="AB162" s="212"/>
      <c r="AC162" s="212"/>
      <c r="AD162" s="212"/>
      <c r="AE162" s="212"/>
      <c r="AF162" s="212"/>
      <c r="AG162" s="212" t="s">
        <v>231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419</v>
      </c>
      <c r="D163" s="252"/>
      <c r="E163" s="253"/>
      <c r="F163" s="222"/>
      <c r="G163" s="222"/>
      <c r="H163" s="222"/>
      <c r="I163" s="222"/>
      <c r="J163" s="222"/>
      <c r="K163" s="222"/>
      <c r="L163" s="222"/>
      <c r="M163" s="222"/>
      <c r="N163" s="221"/>
      <c r="O163" s="221"/>
      <c r="P163" s="221"/>
      <c r="Q163" s="221"/>
      <c r="R163" s="222"/>
      <c r="S163" s="222"/>
      <c r="T163" s="222"/>
      <c r="U163" s="222"/>
      <c r="V163" s="222"/>
      <c r="W163" s="222"/>
      <c r="X163" s="222"/>
      <c r="Y163" s="212"/>
      <c r="Z163" s="212"/>
      <c r="AA163" s="212"/>
      <c r="AB163" s="212"/>
      <c r="AC163" s="212"/>
      <c r="AD163" s="212"/>
      <c r="AE163" s="212"/>
      <c r="AF163" s="212"/>
      <c r="AG163" s="212" t="s">
        <v>231</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420</v>
      </c>
      <c r="D164" s="252"/>
      <c r="E164" s="253">
        <v>201.3</v>
      </c>
      <c r="F164" s="222"/>
      <c r="G164" s="222"/>
      <c r="H164" s="222"/>
      <c r="I164" s="222"/>
      <c r="J164" s="222"/>
      <c r="K164" s="222"/>
      <c r="L164" s="222"/>
      <c r="M164" s="222"/>
      <c r="N164" s="221"/>
      <c r="O164" s="221"/>
      <c r="P164" s="221"/>
      <c r="Q164" s="221"/>
      <c r="R164" s="222"/>
      <c r="S164" s="222"/>
      <c r="T164" s="222"/>
      <c r="U164" s="222"/>
      <c r="V164" s="222"/>
      <c r="W164" s="222"/>
      <c r="X164" s="222"/>
      <c r="Y164" s="212"/>
      <c r="Z164" s="212"/>
      <c r="AA164" s="212"/>
      <c r="AB164" s="212"/>
      <c r="AC164" s="212"/>
      <c r="AD164" s="212"/>
      <c r="AE164" s="212"/>
      <c r="AF164" s="212"/>
      <c r="AG164" s="212" t="s">
        <v>231</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8" t="s">
        <v>421</v>
      </c>
      <c r="D165" s="252"/>
      <c r="E165" s="253">
        <v>208.5</v>
      </c>
      <c r="F165" s="222"/>
      <c r="G165" s="222"/>
      <c r="H165" s="222"/>
      <c r="I165" s="222"/>
      <c r="J165" s="222"/>
      <c r="K165" s="222"/>
      <c r="L165" s="222"/>
      <c r="M165" s="222"/>
      <c r="N165" s="221"/>
      <c r="O165" s="221"/>
      <c r="P165" s="221"/>
      <c r="Q165" s="221"/>
      <c r="R165" s="222"/>
      <c r="S165" s="222"/>
      <c r="T165" s="222"/>
      <c r="U165" s="222"/>
      <c r="V165" s="222"/>
      <c r="W165" s="222"/>
      <c r="X165" s="222"/>
      <c r="Y165" s="212"/>
      <c r="Z165" s="212"/>
      <c r="AA165" s="212"/>
      <c r="AB165" s="212"/>
      <c r="AC165" s="212"/>
      <c r="AD165" s="212"/>
      <c r="AE165" s="212"/>
      <c r="AF165" s="212"/>
      <c r="AG165" s="212" t="s">
        <v>231</v>
      </c>
      <c r="AH165" s="212">
        <v>2</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8" t="s">
        <v>422</v>
      </c>
      <c r="D166" s="252"/>
      <c r="E166" s="253">
        <v>53.625</v>
      </c>
      <c r="F166" s="222"/>
      <c r="G166" s="222"/>
      <c r="H166" s="222"/>
      <c r="I166" s="222"/>
      <c r="J166" s="222"/>
      <c r="K166" s="222"/>
      <c r="L166" s="222"/>
      <c r="M166" s="222"/>
      <c r="N166" s="221"/>
      <c r="O166" s="221"/>
      <c r="P166" s="221"/>
      <c r="Q166" s="221"/>
      <c r="R166" s="222"/>
      <c r="S166" s="222"/>
      <c r="T166" s="222"/>
      <c r="U166" s="222"/>
      <c r="V166" s="222"/>
      <c r="W166" s="222"/>
      <c r="X166" s="222"/>
      <c r="Y166" s="212"/>
      <c r="Z166" s="212"/>
      <c r="AA166" s="212"/>
      <c r="AB166" s="212"/>
      <c r="AC166" s="212"/>
      <c r="AD166" s="212"/>
      <c r="AE166" s="212"/>
      <c r="AF166" s="212"/>
      <c r="AG166" s="212" t="s">
        <v>231</v>
      </c>
      <c r="AH166" s="212">
        <v>2</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8" t="s">
        <v>423</v>
      </c>
      <c r="D167" s="252"/>
      <c r="E167" s="253">
        <v>210.3</v>
      </c>
      <c r="F167" s="222"/>
      <c r="G167" s="222"/>
      <c r="H167" s="222"/>
      <c r="I167" s="222"/>
      <c r="J167" s="222"/>
      <c r="K167" s="222"/>
      <c r="L167" s="222"/>
      <c r="M167" s="222"/>
      <c r="N167" s="221"/>
      <c r="O167" s="221"/>
      <c r="P167" s="221"/>
      <c r="Q167" s="221"/>
      <c r="R167" s="222"/>
      <c r="S167" s="222"/>
      <c r="T167" s="222"/>
      <c r="U167" s="222"/>
      <c r="V167" s="222"/>
      <c r="W167" s="222"/>
      <c r="X167" s="222"/>
      <c r="Y167" s="212"/>
      <c r="Z167" s="212"/>
      <c r="AA167" s="212"/>
      <c r="AB167" s="212"/>
      <c r="AC167" s="212"/>
      <c r="AD167" s="212"/>
      <c r="AE167" s="212"/>
      <c r="AF167" s="212"/>
      <c r="AG167" s="212" t="s">
        <v>231</v>
      </c>
      <c r="AH167" s="212">
        <v>2</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8" t="s">
        <v>424</v>
      </c>
      <c r="D168" s="252"/>
      <c r="E168" s="253">
        <v>186.33600000000001</v>
      </c>
      <c r="F168" s="222"/>
      <c r="G168" s="222"/>
      <c r="H168" s="222"/>
      <c r="I168" s="222"/>
      <c r="J168" s="222"/>
      <c r="K168" s="222"/>
      <c r="L168" s="222"/>
      <c r="M168" s="222"/>
      <c r="N168" s="221"/>
      <c r="O168" s="221"/>
      <c r="P168" s="221"/>
      <c r="Q168" s="221"/>
      <c r="R168" s="222"/>
      <c r="S168" s="222"/>
      <c r="T168" s="222"/>
      <c r="U168" s="222"/>
      <c r="V168" s="222"/>
      <c r="W168" s="222"/>
      <c r="X168" s="222"/>
      <c r="Y168" s="212"/>
      <c r="Z168" s="212"/>
      <c r="AA168" s="212"/>
      <c r="AB168" s="212"/>
      <c r="AC168" s="212"/>
      <c r="AD168" s="212"/>
      <c r="AE168" s="212"/>
      <c r="AF168" s="212"/>
      <c r="AG168" s="212" t="s">
        <v>231</v>
      </c>
      <c r="AH168" s="212">
        <v>2</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8" t="s">
        <v>425</v>
      </c>
      <c r="D169" s="252"/>
      <c r="E169" s="253">
        <v>189.72</v>
      </c>
      <c r="F169" s="222"/>
      <c r="G169" s="222"/>
      <c r="H169" s="222"/>
      <c r="I169" s="222"/>
      <c r="J169" s="222"/>
      <c r="K169" s="222"/>
      <c r="L169" s="222"/>
      <c r="M169" s="222"/>
      <c r="N169" s="221"/>
      <c r="O169" s="221"/>
      <c r="P169" s="221"/>
      <c r="Q169" s="221"/>
      <c r="R169" s="222"/>
      <c r="S169" s="222"/>
      <c r="T169" s="222"/>
      <c r="U169" s="222"/>
      <c r="V169" s="222"/>
      <c r="W169" s="222"/>
      <c r="X169" s="222"/>
      <c r="Y169" s="212"/>
      <c r="Z169" s="212"/>
      <c r="AA169" s="212"/>
      <c r="AB169" s="212"/>
      <c r="AC169" s="212"/>
      <c r="AD169" s="212"/>
      <c r="AE169" s="212"/>
      <c r="AF169" s="212"/>
      <c r="AG169" s="212" t="s">
        <v>231</v>
      </c>
      <c r="AH169" s="212">
        <v>2</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8" t="s">
        <v>426</v>
      </c>
      <c r="D170" s="252"/>
      <c r="E170" s="253"/>
      <c r="F170" s="222"/>
      <c r="G170" s="222"/>
      <c r="H170" s="222"/>
      <c r="I170" s="222"/>
      <c r="J170" s="222"/>
      <c r="K170" s="222"/>
      <c r="L170" s="222"/>
      <c r="M170" s="222"/>
      <c r="N170" s="221"/>
      <c r="O170" s="221"/>
      <c r="P170" s="221"/>
      <c r="Q170" s="221"/>
      <c r="R170" s="222"/>
      <c r="S170" s="222"/>
      <c r="T170" s="222"/>
      <c r="U170" s="222"/>
      <c r="V170" s="222"/>
      <c r="W170" s="222"/>
      <c r="X170" s="222"/>
      <c r="Y170" s="212"/>
      <c r="Z170" s="212"/>
      <c r="AA170" s="212"/>
      <c r="AB170" s="212"/>
      <c r="AC170" s="212"/>
      <c r="AD170" s="212"/>
      <c r="AE170" s="212"/>
      <c r="AF170" s="212"/>
      <c r="AG170" s="212" t="s">
        <v>231</v>
      </c>
      <c r="AH170" s="212">
        <v>2</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8" t="s">
        <v>427</v>
      </c>
      <c r="D171" s="252"/>
      <c r="E171" s="253">
        <v>31.36</v>
      </c>
      <c r="F171" s="222"/>
      <c r="G171" s="222"/>
      <c r="H171" s="222"/>
      <c r="I171" s="222"/>
      <c r="J171" s="222"/>
      <c r="K171" s="222"/>
      <c r="L171" s="222"/>
      <c r="M171" s="222"/>
      <c r="N171" s="221"/>
      <c r="O171" s="221"/>
      <c r="P171" s="221"/>
      <c r="Q171" s="221"/>
      <c r="R171" s="222"/>
      <c r="S171" s="222"/>
      <c r="T171" s="222"/>
      <c r="U171" s="222"/>
      <c r="V171" s="222"/>
      <c r="W171" s="222"/>
      <c r="X171" s="222"/>
      <c r="Y171" s="212"/>
      <c r="Z171" s="212"/>
      <c r="AA171" s="212"/>
      <c r="AB171" s="212"/>
      <c r="AC171" s="212"/>
      <c r="AD171" s="212"/>
      <c r="AE171" s="212"/>
      <c r="AF171" s="212"/>
      <c r="AG171" s="212" t="s">
        <v>231</v>
      </c>
      <c r="AH171" s="212">
        <v>2</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428</v>
      </c>
      <c r="D172" s="252"/>
      <c r="E172" s="253">
        <v>6.0399000000000003</v>
      </c>
      <c r="F172" s="222"/>
      <c r="G172" s="222"/>
      <c r="H172" s="222"/>
      <c r="I172" s="222"/>
      <c r="J172" s="222"/>
      <c r="K172" s="222"/>
      <c r="L172" s="222"/>
      <c r="M172" s="222"/>
      <c r="N172" s="221"/>
      <c r="O172" s="221"/>
      <c r="P172" s="221"/>
      <c r="Q172" s="221"/>
      <c r="R172" s="222"/>
      <c r="S172" s="222"/>
      <c r="T172" s="222"/>
      <c r="U172" s="222"/>
      <c r="V172" s="222"/>
      <c r="W172" s="222"/>
      <c r="X172" s="222"/>
      <c r="Y172" s="212"/>
      <c r="Z172" s="212"/>
      <c r="AA172" s="212"/>
      <c r="AB172" s="212"/>
      <c r="AC172" s="212"/>
      <c r="AD172" s="212"/>
      <c r="AE172" s="212"/>
      <c r="AF172" s="212"/>
      <c r="AG172" s="212" t="s">
        <v>231</v>
      </c>
      <c r="AH172" s="212">
        <v>2</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8" t="s">
        <v>429</v>
      </c>
      <c r="D173" s="252"/>
      <c r="E173" s="253">
        <v>6.5124000000000004</v>
      </c>
      <c r="F173" s="222"/>
      <c r="G173" s="222"/>
      <c r="H173" s="222"/>
      <c r="I173" s="222"/>
      <c r="J173" s="222"/>
      <c r="K173" s="222"/>
      <c r="L173" s="222"/>
      <c r="M173" s="222"/>
      <c r="N173" s="221"/>
      <c r="O173" s="221"/>
      <c r="P173" s="221"/>
      <c r="Q173" s="221"/>
      <c r="R173" s="222"/>
      <c r="S173" s="222"/>
      <c r="T173" s="222"/>
      <c r="U173" s="222"/>
      <c r="V173" s="222"/>
      <c r="W173" s="222"/>
      <c r="X173" s="222"/>
      <c r="Y173" s="212"/>
      <c r="Z173" s="212"/>
      <c r="AA173" s="212"/>
      <c r="AB173" s="212"/>
      <c r="AC173" s="212"/>
      <c r="AD173" s="212"/>
      <c r="AE173" s="212"/>
      <c r="AF173" s="212"/>
      <c r="AG173" s="212" t="s">
        <v>231</v>
      </c>
      <c r="AH173" s="212">
        <v>2</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8" t="s">
        <v>430</v>
      </c>
      <c r="D174" s="252"/>
      <c r="E174" s="253">
        <v>6.4179000000000004</v>
      </c>
      <c r="F174" s="222"/>
      <c r="G174" s="222"/>
      <c r="H174" s="222"/>
      <c r="I174" s="222"/>
      <c r="J174" s="222"/>
      <c r="K174" s="222"/>
      <c r="L174" s="222"/>
      <c r="M174" s="222"/>
      <c r="N174" s="221"/>
      <c r="O174" s="221"/>
      <c r="P174" s="221"/>
      <c r="Q174" s="221"/>
      <c r="R174" s="222"/>
      <c r="S174" s="222"/>
      <c r="T174" s="222"/>
      <c r="U174" s="222"/>
      <c r="V174" s="222"/>
      <c r="W174" s="222"/>
      <c r="X174" s="222"/>
      <c r="Y174" s="212"/>
      <c r="Z174" s="212"/>
      <c r="AA174" s="212"/>
      <c r="AB174" s="212"/>
      <c r="AC174" s="212"/>
      <c r="AD174" s="212"/>
      <c r="AE174" s="212"/>
      <c r="AF174" s="212"/>
      <c r="AG174" s="212" t="s">
        <v>231</v>
      </c>
      <c r="AH174" s="212">
        <v>2</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431</v>
      </c>
      <c r="D175" s="252"/>
      <c r="E175" s="253">
        <v>6.2477999999999998</v>
      </c>
      <c r="F175" s="222"/>
      <c r="G175" s="222"/>
      <c r="H175" s="222"/>
      <c r="I175" s="222"/>
      <c r="J175" s="222"/>
      <c r="K175" s="222"/>
      <c r="L175" s="222"/>
      <c r="M175" s="222"/>
      <c r="N175" s="221"/>
      <c r="O175" s="221"/>
      <c r="P175" s="221"/>
      <c r="Q175" s="221"/>
      <c r="R175" s="222"/>
      <c r="S175" s="222"/>
      <c r="T175" s="222"/>
      <c r="U175" s="222"/>
      <c r="V175" s="222"/>
      <c r="W175" s="222"/>
      <c r="X175" s="222"/>
      <c r="Y175" s="212"/>
      <c r="Z175" s="212"/>
      <c r="AA175" s="212"/>
      <c r="AB175" s="212"/>
      <c r="AC175" s="212"/>
      <c r="AD175" s="212"/>
      <c r="AE175" s="212"/>
      <c r="AF175" s="212"/>
      <c r="AG175" s="212" t="s">
        <v>231</v>
      </c>
      <c r="AH175" s="212">
        <v>2</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8" t="s">
        <v>432</v>
      </c>
      <c r="D176" s="252"/>
      <c r="E176" s="253">
        <v>30.9375</v>
      </c>
      <c r="F176" s="222"/>
      <c r="G176" s="222"/>
      <c r="H176" s="222"/>
      <c r="I176" s="222"/>
      <c r="J176" s="222"/>
      <c r="K176" s="222"/>
      <c r="L176" s="222"/>
      <c r="M176" s="222"/>
      <c r="N176" s="221"/>
      <c r="O176" s="221"/>
      <c r="P176" s="221"/>
      <c r="Q176" s="221"/>
      <c r="R176" s="222"/>
      <c r="S176" s="222"/>
      <c r="T176" s="222"/>
      <c r="U176" s="222"/>
      <c r="V176" s="222"/>
      <c r="W176" s="222"/>
      <c r="X176" s="222"/>
      <c r="Y176" s="212"/>
      <c r="Z176" s="212"/>
      <c r="AA176" s="212"/>
      <c r="AB176" s="212"/>
      <c r="AC176" s="212"/>
      <c r="AD176" s="212"/>
      <c r="AE176" s="212"/>
      <c r="AF176" s="212"/>
      <c r="AG176" s="212" t="s">
        <v>231</v>
      </c>
      <c r="AH176" s="212">
        <v>2</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8" t="s">
        <v>433</v>
      </c>
      <c r="D177" s="252"/>
      <c r="E177" s="253">
        <v>11.9695</v>
      </c>
      <c r="F177" s="222"/>
      <c r="G177" s="222"/>
      <c r="H177" s="222"/>
      <c r="I177" s="222"/>
      <c r="J177" s="222"/>
      <c r="K177" s="222"/>
      <c r="L177" s="222"/>
      <c r="M177" s="222"/>
      <c r="N177" s="221"/>
      <c r="O177" s="221"/>
      <c r="P177" s="221"/>
      <c r="Q177" s="221"/>
      <c r="R177" s="222"/>
      <c r="S177" s="222"/>
      <c r="T177" s="222"/>
      <c r="U177" s="222"/>
      <c r="V177" s="222"/>
      <c r="W177" s="222"/>
      <c r="X177" s="222"/>
      <c r="Y177" s="212"/>
      <c r="Z177" s="212"/>
      <c r="AA177" s="212"/>
      <c r="AB177" s="212"/>
      <c r="AC177" s="212"/>
      <c r="AD177" s="212"/>
      <c r="AE177" s="212"/>
      <c r="AF177" s="212"/>
      <c r="AG177" s="212" t="s">
        <v>231</v>
      </c>
      <c r="AH177" s="212">
        <v>2</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8" t="s">
        <v>434</v>
      </c>
      <c r="D178" s="252"/>
      <c r="E178" s="253">
        <v>13.38</v>
      </c>
      <c r="F178" s="222"/>
      <c r="G178" s="222"/>
      <c r="H178" s="222"/>
      <c r="I178" s="222"/>
      <c r="J178" s="222"/>
      <c r="K178" s="222"/>
      <c r="L178" s="222"/>
      <c r="M178" s="222"/>
      <c r="N178" s="221"/>
      <c r="O178" s="221"/>
      <c r="P178" s="221"/>
      <c r="Q178" s="221"/>
      <c r="R178" s="222"/>
      <c r="S178" s="222"/>
      <c r="T178" s="222"/>
      <c r="U178" s="222"/>
      <c r="V178" s="222"/>
      <c r="W178" s="222"/>
      <c r="X178" s="222"/>
      <c r="Y178" s="212"/>
      <c r="Z178" s="212"/>
      <c r="AA178" s="212"/>
      <c r="AB178" s="212"/>
      <c r="AC178" s="212"/>
      <c r="AD178" s="212"/>
      <c r="AE178" s="212"/>
      <c r="AF178" s="212"/>
      <c r="AG178" s="212" t="s">
        <v>231</v>
      </c>
      <c r="AH178" s="212">
        <v>2</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8" t="s">
        <v>435</v>
      </c>
      <c r="D179" s="252"/>
      <c r="E179" s="253"/>
      <c r="F179" s="222"/>
      <c r="G179" s="222"/>
      <c r="H179" s="222"/>
      <c r="I179" s="222"/>
      <c r="J179" s="222"/>
      <c r="K179" s="222"/>
      <c r="L179" s="222"/>
      <c r="M179" s="222"/>
      <c r="N179" s="221"/>
      <c r="O179" s="221"/>
      <c r="P179" s="221"/>
      <c r="Q179" s="221"/>
      <c r="R179" s="222"/>
      <c r="S179" s="222"/>
      <c r="T179" s="222"/>
      <c r="U179" s="222"/>
      <c r="V179" s="222"/>
      <c r="W179" s="222"/>
      <c r="X179" s="222"/>
      <c r="Y179" s="212"/>
      <c r="Z179" s="212"/>
      <c r="AA179" s="212"/>
      <c r="AB179" s="212"/>
      <c r="AC179" s="212"/>
      <c r="AD179" s="212"/>
      <c r="AE179" s="212"/>
      <c r="AF179" s="212"/>
      <c r="AG179" s="212" t="s">
        <v>231</v>
      </c>
      <c r="AH179" s="212">
        <v>2</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8" t="s">
        <v>436</v>
      </c>
      <c r="D180" s="252"/>
      <c r="E180" s="253"/>
      <c r="F180" s="222"/>
      <c r="G180" s="222"/>
      <c r="H180" s="222"/>
      <c r="I180" s="222"/>
      <c r="J180" s="222"/>
      <c r="K180" s="222"/>
      <c r="L180" s="222"/>
      <c r="M180" s="222"/>
      <c r="N180" s="221"/>
      <c r="O180" s="221"/>
      <c r="P180" s="221"/>
      <c r="Q180" s="221"/>
      <c r="R180" s="222"/>
      <c r="S180" s="222"/>
      <c r="T180" s="222"/>
      <c r="U180" s="222"/>
      <c r="V180" s="222"/>
      <c r="W180" s="222"/>
      <c r="X180" s="222"/>
      <c r="Y180" s="212"/>
      <c r="Z180" s="212"/>
      <c r="AA180" s="212"/>
      <c r="AB180" s="212"/>
      <c r="AC180" s="212"/>
      <c r="AD180" s="212"/>
      <c r="AE180" s="212"/>
      <c r="AF180" s="212"/>
      <c r="AG180" s="212" t="s">
        <v>231</v>
      </c>
      <c r="AH180" s="212">
        <v>2</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8" t="s">
        <v>437</v>
      </c>
      <c r="D181" s="252"/>
      <c r="E181" s="253">
        <v>37.32</v>
      </c>
      <c r="F181" s="222"/>
      <c r="G181" s="222"/>
      <c r="H181" s="222"/>
      <c r="I181" s="222"/>
      <c r="J181" s="222"/>
      <c r="K181" s="222"/>
      <c r="L181" s="222"/>
      <c r="M181" s="222"/>
      <c r="N181" s="221"/>
      <c r="O181" s="221"/>
      <c r="P181" s="221"/>
      <c r="Q181" s="221"/>
      <c r="R181" s="222"/>
      <c r="S181" s="222"/>
      <c r="T181" s="222"/>
      <c r="U181" s="222"/>
      <c r="V181" s="222"/>
      <c r="W181" s="222"/>
      <c r="X181" s="222"/>
      <c r="Y181" s="212"/>
      <c r="Z181" s="212"/>
      <c r="AA181" s="212"/>
      <c r="AB181" s="212"/>
      <c r="AC181" s="212"/>
      <c r="AD181" s="212"/>
      <c r="AE181" s="212"/>
      <c r="AF181" s="212"/>
      <c r="AG181" s="212" t="s">
        <v>231</v>
      </c>
      <c r="AH181" s="212">
        <v>2</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8" t="s">
        <v>438</v>
      </c>
      <c r="D182" s="252"/>
      <c r="E182" s="253">
        <v>41.856000000000002</v>
      </c>
      <c r="F182" s="222"/>
      <c r="G182" s="222"/>
      <c r="H182" s="222"/>
      <c r="I182" s="222"/>
      <c r="J182" s="222"/>
      <c r="K182" s="222"/>
      <c r="L182" s="222"/>
      <c r="M182" s="222"/>
      <c r="N182" s="221"/>
      <c r="O182" s="221"/>
      <c r="P182" s="221"/>
      <c r="Q182" s="221"/>
      <c r="R182" s="222"/>
      <c r="S182" s="222"/>
      <c r="T182" s="222"/>
      <c r="U182" s="222"/>
      <c r="V182" s="222"/>
      <c r="W182" s="222"/>
      <c r="X182" s="222"/>
      <c r="Y182" s="212"/>
      <c r="Z182" s="212"/>
      <c r="AA182" s="212"/>
      <c r="AB182" s="212"/>
      <c r="AC182" s="212"/>
      <c r="AD182" s="212"/>
      <c r="AE182" s="212"/>
      <c r="AF182" s="212"/>
      <c r="AG182" s="212" t="s">
        <v>231</v>
      </c>
      <c r="AH182" s="212">
        <v>2</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8" t="s">
        <v>439</v>
      </c>
      <c r="D183" s="252"/>
      <c r="E183" s="253">
        <v>56.28</v>
      </c>
      <c r="F183" s="222"/>
      <c r="G183" s="222"/>
      <c r="H183" s="222"/>
      <c r="I183" s="222"/>
      <c r="J183" s="222"/>
      <c r="K183" s="222"/>
      <c r="L183" s="222"/>
      <c r="M183" s="222"/>
      <c r="N183" s="221"/>
      <c r="O183" s="221"/>
      <c r="P183" s="221"/>
      <c r="Q183" s="221"/>
      <c r="R183" s="222"/>
      <c r="S183" s="222"/>
      <c r="T183" s="222"/>
      <c r="U183" s="222"/>
      <c r="V183" s="222"/>
      <c r="W183" s="222"/>
      <c r="X183" s="222"/>
      <c r="Y183" s="212"/>
      <c r="Z183" s="212"/>
      <c r="AA183" s="212"/>
      <c r="AB183" s="212"/>
      <c r="AC183" s="212"/>
      <c r="AD183" s="212"/>
      <c r="AE183" s="212"/>
      <c r="AF183" s="212"/>
      <c r="AG183" s="212" t="s">
        <v>231</v>
      </c>
      <c r="AH183" s="212">
        <v>2</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8" t="s">
        <v>440</v>
      </c>
      <c r="D184" s="252"/>
      <c r="E184" s="253"/>
      <c r="F184" s="222"/>
      <c r="G184" s="222"/>
      <c r="H184" s="222"/>
      <c r="I184" s="222"/>
      <c r="J184" s="222"/>
      <c r="K184" s="222"/>
      <c r="L184" s="222"/>
      <c r="M184" s="222"/>
      <c r="N184" s="221"/>
      <c r="O184" s="221"/>
      <c r="P184" s="221"/>
      <c r="Q184" s="221"/>
      <c r="R184" s="222"/>
      <c r="S184" s="222"/>
      <c r="T184" s="222"/>
      <c r="U184" s="222"/>
      <c r="V184" s="222"/>
      <c r="W184" s="222"/>
      <c r="X184" s="222"/>
      <c r="Y184" s="212"/>
      <c r="Z184" s="212"/>
      <c r="AA184" s="212"/>
      <c r="AB184" s="212"/>
      <c r="AC184" s="212"/>
      <c r="AD184" s="212"/>
      <c r="AE184" s="212"/>
      <c r="AF184" s="212"/>
      <c r="AG184" s="212" t="s">
        <v>231</v>
      </c>
      <c r="AH184" s="212">
        <v>2</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8" t="s">
        <v>441</v>
      </c>
      <c r="D185" s="252"/>
      <c r="E185" s="253">
        <v>9.6199999999999992</v>
      </c>
      <c r="F185" s="222"/>
      <c r="G185" s="222"/>
      <c r="H185" s="222"/>
      <c r="I185" s="222"/>
      <c r="J185" s="222"/>
      <c r="K185" s="222"/>
      <c r="L185" s="222"/>
      <c r="M185" s="222"/>
      <c r="N185" s="221"/>
      <c r="O185" s="221"/>
      <c r="P185" s="221"/>
      <c r="Q185" s="221"/>
      <c r="R185" s="222"/>
      <c r="S185" s="222"/>
      <c r="T185" s="222"/>
      <c r="U185" s="222"/>
      <c r="V185" s="222"/>
      <c r="W185" s="222"/>
      <c r="X185" s="222"/>
      <c r="Y185" s="212"/>
      <c r="Z185" s="212"/>
      <c r="AA185" s="212"/>
      <c r="AB185" s="212"/>
      <c r="AC185" s="212"/>
      <c r="AD185" s="212"/>
      <c r="AE185" s="212"/>
      <c r="AF185" s="212"/>
      <c r="AG185" s="212" t="s">
        <v>231</v>
      </c>
      <c r="AH185" s="212">
        <v>2</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442</v>
      </c>
      <c r="D186" s="252"/>
      <c r="E186" s="253">
        <v>8.0924999999999994</v>
      </c>
      <c r="F186" s="222"/>
      <c r="G186" s="222"/>
      <c r="H186" s="222"/>
      <c r="I186" s="222"/>
      <c r="J186" s="222"/>
      <c r="K186" s="222"/>
      <c r="L186" s="222"/>
      <c r="M186" s="222"/>
      <c r="N186" s="221"/>
      <c r="O186" s="221"/>
      <c r="P186" s="221"/>
      <c r="Q186" s="221"/>
      <c r="R186" s="222"/>
      <c r="S186" s="222"/>
      <c r="T186" s="222"/>
      <c r="U186" s="222"/>
      <c r="V186" s="222"/>
      <c r="W186" s="222"/>
      <c r="X186" s="222"/>
      <c r="Y186" s="212"/>
      <c r="Z186" s="212"/>
      <c r="AA186" s="212"/>
      <c r="AB186" s="212"/>
      <c r="AC186" s="212"/>
      <c r="AD186" s="212"/>
      <c r="AE186" s="212"/>
      <c r="AF186" s="212"/>
      <c r="AG186" s="212" t="s">
        <v>231</v>
      </c>
      <c r="AH186" s="212">
        <v>2</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8" t="s">
        <v>443</v>
      </c>
      <c r="D187" s="252"/>
      <c r="E187" s="253">
        <v>17.64</v>
      </c>
      <c r="F187" s="222"/>
      <c r="G187" s="222"/>
      <c r="H187" s="222"/>
      <c r="I187" s="222"/>
      <c r="J187" s="222"/>
      <c r="K187" s="222"/>
      <c r="L187" s="222"/>
      <c r="M187" s="222"/>
      <c r="N187" s="221"/>
      <c r="O187" s="221"/>
      <c r="P187" s="221"/>
      <c r="Q187" s="221"/>
      <c r="R187" s="222"/>
      <c r="S187" s="222"/>
      <c r="T187" s="222"/>
      <c r="U187" s="222"/>
      <c r="V187" s="222"/>
      <c r="W187" s="222"/>
      <c r="X187" s="222"/>
      <c r="Y187" s="212"/>
      <c r="Z187" s="212"/>
      <c r="AA187" s="212"/>
      <c r="AB187" s="212"/>
      <c r="AC187" s="212"/>
      <c r="AD187" s="212"/>
      <c r="AE187" s="212"/>
      <c r="AF187" s="212"/>
      <c r="AG187" s="212" t="s">
        <v>231</v>
      </c>
      <c r="AH187" s="212">
        <v>2</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8" t="s">
        <v>435</v>
      </c>
      <c r="D188" s="252"/>
      <c r="E188" s="253"/>
      <c r="F188" s="222"/>
      <c r="G188" s="222"/>
      <c r="H188" s="222"/>
      <c r="I188" s="222"/>
      <c r="J188" s="222"/>
      <c r="K188" s="222"/>
      <c r="L188" s="222"/>
      <c r="M188" s="222"/>
      <c r="N188" s="221"/>
      <c r="O188" s="221"/>
      <c r="P188" s="221"/>
      <c r="Q188" s="221"/>
      <c r="R188" s="222"/>
      <c r="S188" s="222"/>
      <c r="T188" s="222"/>
      <c r="U188" s="222"/>
      <c r="V188" s="222"/>
      <c r="W188" s="222"/>
      <c r="X188" s="222"/>
      <c r="Y188" s="212"/>
      <c r="Z188" s="212"/>
      <c r="AA188" s="212"/>
      <c r="AB188" s="212"/>
      <c r="AC188" s="212"/>
      <c r="AD188" s="212"/>
      <c r="AE188" s="212"/>
      <c r="AF188" s="212"/>
      <c r="AG188" s="212" t="s">
        <v>231</v>
      </c>
      <c r="AH188" s="212">
        <v>2</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8" t="s">
        <v>444</v>
      </c>
      <c r="D189" s="252"/>
      <c r="E189" s="253"/>
      <c r="F189" s="222"/>
      <c r="G189" s="222"/>
      <c r="H189" s="222"/>
      <c r="I189" s="222"/>
      <c r="J189" s="222"/>
      <c r="K189" s="222"/>
      <c r="L189" s="222"/>
      <c r="M189" s="222"/>
      <c r="N189" s="221"/>
      <c r="O189" s="221"/>
      <c r="P189" s="221"/>
      <c r="Q189" s="221"/>
      <c r="R189" s="222"/>
      <c r="S189" s="222"/>
      <c r="T189" s="222"/>
      <c r="U189" s="222"/>
      <c r="V189" s="222"/>
      <c r="W189" s="222"/>
      <c r="X189" s="222"/>
      <c r="Y189" s="212"/>
      <c r="Z189" s="212"/>
      <c r="AA189" s="212"/>
      <c r="AB189" s="212"/>
      <c r="AC189" s="212"/>
      <c r="AD189" s="212"/>
      <c r="AE189" s="212"/>
      <c r="AF189" s="212"/>
      <c r="AG189" s="212" t="s">
        <v>231</v>
      </c>
      <c r="AH189" s="212">
        <v>2</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8" t="s">
        <v>445</v>
      </c>
      <c r="D190" s="252"/>
      <c r="E190" s="253">
        <v>8.1225000000000005</v>
      </c>
      <c r="F190" s="222"/>
      <c r="G190" s="222"/>
      <c r="H190" s="222"/>
      <c r="I190" s="222"/>
      <c r="J190" s="222"/>
      <c r="K190" s="222"/>
      <c r="L190" s="222"/>
      <c r="M190" s="222"/>
      <c r="N190" s="221"/>
      <c r="O190" s="221"/>
      <c r="P190" s="221"/>
      <c r="Q190" s="221"/>
      <c r="R190" s="222"/>
      <c r="S190" s="222"/>
      <c r="T190" s="222"/>
      <c r="U190" s="222"/>
      <c r="V190" s="222"/>
      <c r="W190" s="222"/>
      <c r="X190" s="222"/>
      <c r="Y190" s="212"/>
      <c r="Z190" s="212"/>
      <c r="AA190" s="212"/>
      <c r="AB190" s="212"/>
      <c r="AC190" s="212"/>
      <c r="AD190" s="212"/>
      <c r="AE190" s="212"/>
      <c r="AF190" s="212"/>
      <c r="AG190" s="212" t="s">
        <v>231</v>
      </c>
      <c r="AH190" s="212">
        <v>2</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8" t="s">
        <v>446</v>
      </c>
      <c r="D191" s="252"/>
      <c r="E191" s="253"/>
      <c r="F191" s="222"/>
      <c r="G191" s="222"/>
      <c r="H191" s="222"/>
      <c r="I191" s="222"/>
      <c r="J191" s="222"/>
      <c r="K191" s="222"/>
      <c r="L191" s="222"/>
      <c r="M191" s="222"/>
      <c r="N191" s="221"/>
      <c r="O191" s="221"/>
      <c r="P191" s="221"/>
      <c r="Q191" s="221"/>
      <c r="R191" s="222"/>
      <c r="S191" s="222"/>
      <c r="T191" s="222"/>
      <c r="U191" s="222"/>
      <c r="V191" s="222"/>
      <c r="W191" s="222"/>
      <c r="X191" s="222"/>
      <c r="Y191" s="212"/>
      <c r="Z191" s="212"/>
      <c r="AA191" s="212"/>
      <c r="AB191" s="212"/>
      <c r="AC191" s="212"/>
      <c r="AD191" s="212"/>
      <c r="AE191" s="212"/>
      <c r="AF191" s="212"/>
      <c r="AG191" s="212" t="s">
        <v>231</v>
      </c>
      <c r="AH191" s="212">
        <v>2</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8" t="s">
        <v>447</v>
      </c>
      <c r="D192" s="252"/>
      <c r="E192" s="253">
        <v>11.437200000000001</v>
      </c>
      <c r="F192" s="222"/>
      <c r="G192" s="222"/>
      <c r="H192" s="222"/>
      <c r="I192" s="222"/>
      <c r="J192" s="222"/>
      <c r="K192" s="222"/>
      <c r="L192" s="222"/>
      <c r="M192" s="222"/>
      <c r="N192" s="221"/>
      <c r="O192" s="221"/>
      <c r="P192" s="221"/>
      <c r="Q192" s="221"/>
      <c r="R192" s="222"/>
      <c r="S192" s="222"/>
      <c r="T192" s="222"/>
      <c r="U192" s="222"/>
      <c r="V192" s="222"/>
      <c r="W192" s="222"/>
      <c r="X192" s="222"/>
      <c r="Y192" s="212"/>
      <c r="Z192" s="212"/>
      <c r="AA192" s="212"/>
      <c r="AB192" s="212"/>
      <c r="AC192" s="212"/>
      <c r="AD192" s="212"/>
      <c r="AE192" s="212"/>
      <c r="AF192" s="212"/>
      <c r="AG192" s="212" t="s">
        <v>231</v>
      </c>
      <c r="AH192" s="212">
        <v>2</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435</v>
      </c>
      <c r="D193" s="252"/>
      <c r="E193" s="253"/>
      <c r="F193" s="222"/>
      <c r="G193" s="222"/>
      <c r="H193" s="222"/>
      <c r="I193" s="222"/>
      <c r="J193" s="222"/>
      <c r="K193" s="222"/>
      <c r="L193" s="222"/>
      <c r="M193" s="222"/>
      <c r="N193" s="221"/>
      <c r="O193" s="221"/>
      <c r="P193" s="221"/>
      <c r="Q193" s="221"/>
      <c r="R193" s="222"/>
      <c r="S193" s="222"/>
      <c r="T193" s="222"/>
      <c r="U193" s="222"/>
      <c r="V193" s="222"/>
      <c r="W193" s="222"/>
      <c r="X193" s="222"/>
      <c r="Y193" s="212"/>
      <c r="Z193" s="212"/>
      <c r="AA193" s="212"/>
      <c r="AB193" s="212"/>
      <c r="AC193" s="212"/>
      <c r="AD193" s="212"/>
      <c r="AE193" s="212"/>
      <c r="AF193" s="212"/>
      <c r="AG193" s="212" t="s">
        <v>231</v>
      </c>
      <c r="AH193" s="212">
        <v>2</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8" t="s">
        <v>448</v>
      </c>
      <c r="D194" s="252"/>
      <c r="E194" s="253"/>
      <c r="F194" s="222"/>
      <c r="G194" s="222"/>
      <c r="H194" s="222"/>
      <c r="I194" s="222"/>
      <c r="J194" s="222"/>
      <c r="K194" s="222"/>
      <c r="L194" s="222"/>
      <c r="M194" s="222"/>
      <c r="N194" s="221"/>
      <c r="O194" s="221"/>
      <c r="P194" s="221"/>
      <c r="Q194" s="221"/>
      <c r="R194" s="222"/>
      <c r="S194" s="222"/>
      <c r="T194" s="222"/>
      <c r="U194" s="222"/>
      <c r="V194" s="222"/>
      <c r="W194" s="222"/>
      <c r="X194" s="222"/>
      <c r="Y194" s="212"/>
      <c r="Z194" s="212"/>
      <c r="AA194" s="212"/>
      <c r="AB194" s="212"/>
      <c r="AC194" s="212"/>
      <c r="AD194" s="212"/>
      <c r="AE194" s="212"/>
      <c r="AF194" s="212"/>
      <c r="AG194" s="212" t="s">
        <v>231</v>
      </c>
      <c r="AH194" s="212">
        <v>2</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8" t="s">
        <v>449</v>
      </c>
      <c r="D195" s="252"/>
      <c r="E195" s="253">
        <v>116.875</v>
      </c>
      <c r="F195" s="222"/>
      <c r="G195" s="222"/>
      <c r="H195" s="222"/>
      <c r="I195" s="222"/>
      <c r="J195" s="222"/>
      <c r="K195" s="222"/>
      <c r="L195" s="222"/>
      <c r="M195" s="222"/>
      <c r="N195" s="221"/>
      <c r="O195" s="221"/>
      <c r="P195" s="221"/>
      <c r="Q195" s="221"/>
      <c r="R195" s="222"/>
      <c r="S195" s="222"/>
      <c r="T195" s="222"/>
      <c r="U195" s="222"/>
      <c r="V195" s="222"/>
      <c r="W195" s="222"/>
      <c r="X195" s="222"/>
      <c r="Y195" s="212"/>
      <c r="Z195" s="212"/>
      <c r="AA195" s="212"/>
      <c r="AB195" s="212"/>
      <c r="AC195" s="212"/>
      <c r="AD195" s="212"/>
      <c r="AE195" s="212"/>
      <c r="AF195" s="212"/>
      <c r="AG195" s="212" t="s">
        <v>231</v>
      </c>
      <c r="AH195" s="212">
        <v>2</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8" t="s">
        <v>450</v>
      </c>
      <c r="D196" s="252"/>
      <c r="E196" s="253"/>
      <c r="F196" s="222"/>
      <c r="G196" s="222"/>
      <c r="H196" s="222"/>
      <c r="I196" s="222"/>
      <c r="J196" s="222"/>
      <c r="K196" s="222"/>
      <c r="L196" s="222"/>
      <c r="M196" s="222"/>
      <c r="N196" s="221"/>
      <c r="O196" s="221"/>
      <c r="P196" s="221"/>
      <c r="Q196" s="221"/>
      <c r="R196" s="222"/>
      <c r="S196" s="222"/>
      <c r="T196" s="222"/>
      <c r="U196" s="222"/>
      <c r="V196" s="222"/>
      <c r="W196" s="222"/>
      <c r="X196" s="222"/>
      <c r="Y196" s="212"/>
      <c r="Z196" s="212"/>
      <c r="AA196" s="212"/>
      <c r="AB196" s="212"/>
      <c r="AC196" s="212"/>
      <c r="AD196" s="212"/>
      <c r="AE196" s="212"/>
      <c r="AF196" s="212"/>
      <c r="AG196" s="212" t="s">
        <v>231</v>
      </c>
      <c r="AH196" s="212">
        <v>2</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8" t="s">
        <v>451</v>
      </c>
      <c r="D197" s="252"/>
      <c r="E197" s="253">
        <v>-84.15</v>
      </c>
      <c r="F197" s="222"/>
      <c r="G197" s="222"/>
      <c r="H197" s="222"/>
      <c r="I197" s="222"/>
      <c r="J197" s="222"/>
      <c r="K197" s="222"/>
      <c r="L197" s="222"/>
      <c r="M197" s="222"/>
      <c r="N197" s="221"/>
      <c r="O197" s="221"/>
      <c r="P197" s="221"/>
      <c r="Q197" s="221"/>
      <c r="R197" s="222"/>
      <c r="S197" s="222"/>
      <c r="T197" s="222"/>
      <c r="U197" s="222"/>
      <c r="V197" s="222"/>
      <c r="W197" s="222"/>
      <c r="X197" s="222"/>
      <c r="Y197" s="212"/>
      <c r="Z197" s="212"/>
      <c r="AA197" s="212"/>
      <c r="AB197" s="212"/>
      <c r="AC197" s="212"/>
      <c r="AD197" s="212"/>
      <c r="AE197" s="212"/>
      <c r="AF197" s="212"/>
      <c r="AG197" s="212" t="s">
        <v>231</v>
      </c>
      <c r="AH197" s="212">
        <v>2</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8" t="s">
        <v>452</v>
      </c>
      <c r="D198" s="252"/>
      <c r="E198" s="253">
        <v>-7.5</v>
      </c>
      <c r="F198" s="222"/>
      <c r="G198" s="222"/>
      <c r="H198" s="222"/>
      <c r="I198" s="222"/>
      <c r="J198" s="222"/>
      <c r="K198" s="222"/>
      <c r="L198" s="222"/>
      <c r="M198" s="222"/>
      <c r="N198" s="221"/>
      <c r="O198" s="221"/>
      <c r="P198" s="221"/>
      <c r="Q198" s="221"/>
      <c r="R198" s="222"/>
      <c r="S198" s="222"/>
      <c r="T198" s="222"/>
      <c r="U198" s="222"/>
      <c r="V198" s="222"/>
      <c r="W198" s="222"/>
      <c r="X198" s="222"/>
      <c r="Y198" s="212"/>
      <c r="Z198" s="212"/>
      <c r="AA198" s="212"/>
      <c r="AB198" s="212"/>
      <c r="AC198" s="212"/>
      <c r="AD198" s="212"/>
      <c r="AE198" s="212"/>
      <c r="AF198" s="212"/>
      <c r="AG198" s="212" t="s">
        <v>231</v>
      </c>
      <c r="AH198" s="212">
        <v>2</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8" t="s">
        <v>453</v>
      </c>
      <c r="D199" s="252"/>
      <c r="E199" s="253">
        <v>-0.5</v>
      </c>
      <c r="F199" s="222"/>
      <c r="G199" s="222"/>
      <c r="H199" s="222"/>
      <c r="I199" s="222"/>
      <c r="J199" s="222"/>
      <c r="K199" s="222"/>
      <c r="L199" s="222"/>
      <c r="M199" s="222"/>
      <c r="N199" s="221"/>
      <c r="O199" s="221"/>
      <c r="P199" s="221"/>
      <c r="Q199" s="221"/>
      <c r="R199" s="222"/>
      <c r="S199" s="222"/>
      <c r="T199" s="222"/>
      <c r="U199" s="222"/>
      <c r="V199" s="222"/>
      <c r="W199" s="222"/>
      <c r="X199" s="222"/>
      <c r="Y199" s="212"/>
      <c r="Z199" s="212"/>
      <c r="AA199" s="212"/>
      <c r="AB199" s="212"/>
      <c r="AC199" s="212"/>
      <c r="AD199" s="212"/>
      <c r="AE199" s="212"/>
      <c r="AF199" s="212"/>
      <c r="AG199" s="212" t="s">
        <v>231</v>
      </c>
      <c r="AH199" s="212">
        <v>2</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8" t="s">
        <v>435</v>
      </c>
      <c r="D200" s="252"/>
      <c r="E200" s="253"/>
      <c r="F200" s="222"/>
      <c r="G200" s="222"/>
      <c r="H200" s="222"/>
      <c r="I200" s="222"/>
      <c r="J200" s="222"/>
      <c r="K200" s="222"/>
      <c r="L200" s="222"/>
      <c r="M200" s="222"/>
      <c r="N200" s="221"/>
      <c r="O200" s="221"/>
      <c r="P200" s="221"/>
      <c r="Q200" s="221"/>
      <c r="R200" s="222"/>
      <c r="S200" s="222"/>
      <c r="T200" s="222"/>
      <c r="U200" s="222"/>
      <c r="V200" s="222"/>
      <c r="W200" s="222"/>
      <c r="X200" s="222"/>
      <c r="Y200" s="212"/>
      <c r="Z200" s="212"/>
      <c r="AA200" s="212"/>
      <c r="AB200" s="212"/>
      <c r="AC200" s="212"/>
      <c r="AD200" s="212"/>
      <c r="AE200" s="212"/>
      <c r="AF200" s="212"/>
      <c r="AG200" s="212" t="s">
        <v>231</v>
      </c>
      <c r="AH200" s="212">
        <v>2</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8" t="s">
        <v>454</v>
      </c>
      <c r="D201" s="252"/>
      <c r="E201" s="253"/>
      <c r="F201" s="222"/>
      <c r="G201" s="222"/>
      <c r="H201" s="222"/>
      <c r="I201" s="222"/>
      <c r="J201" s="222"/>
      <c r="K201" s="222"/>
      <c r="L201" s="222"/>
      <c r="M201" s="222"/>
      <c r="N201" s="221"/>
      <c r="O201" s="221"/>
      <c r="P201" s="221"/>
      <c r="Q201" s="221"/>
      <c r="R201" s="222"/>
      <c r="S201" s="222"/>
      <c r="T201" s="222"/>
      <c r="U201" s="222"/>
      <c r="V201" s="222"/>
      <c r="W201" s="222"/>
      <c r="X201" s="222"/>
      <c r="Y201" s="212"/>
      <c r="Z201" s="212"/>
      <c r="AA201" s="212"/>
      <c r="AB201" s="212"/>
      <c r="AC201" s="212"/>
      <c r="AD201" s="212"/>
      <c r="AE201" s="212"/>
      <c r="AF201" s="212"/>
      <c r="AG201" s="212" t="s">
        <v>231</v>
      </c>
      <c r="AH201" s="212">
        <v>2</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8" t="s">
        <v>455</v>
      </c>
      <c r="D202" s="252"/>
      <c r="E202" s="253">
        <v>-1.76362</v>
      </c>
      <c r="F202" s="222"/>
      <c r="G202" s="222"/>
      <c r="H202" s="222"/>
      <c r="I202" s="222"/>
      <c r="J202" s="222"/>
      <c r="K202" s="222"/>
      <c r="L202" s="222"/>
      <c r="M202" s="222"/>
      <c r="N202" s="221"/>
      <c r="O202" s="221"/>
      <c r="P202" s="221"/>
      <c r="Q202" s="221"/>
      <c r="R202" s="222"/>
      <c r="S202" s="222"/>
      <c r="T202" s="222"/>
      <c r="U202" s="222"/>
      <c r="V202" s="222"/>
      <c r="W202" s="222"/>
      <c r="X202" s="222"/>
      <c r="Y202" s="212"/>
      <c r="Z202" s="212"/>
      <c r="AA202" s="212"/>
      <c r="AB202" s="212"/>
      <c r="AC202" s="212"/>
      <c r="AD202" s="212"/>
      <c r="AE202" s="212"/>
      <c r="AF202" s="212"/>
      <c r="AG202" s="212" t="s">
        <v>231</v>
      </c>
      <c r="AH202" s="212">
        <v>2</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8" t="s">
        <v>456</v>
      </c>
      <c r="D203" s="252"/>
      <c r="E203" s="253">
        <v>-49.343339999999998</v>
      </c>
      <c r="F203" s="222"/>
      <c r="G203" s="222"/>
      <c r="H203" s="222"/>
      <c r="I203" s="222"/>
      <c r="J203" s="222"/>
      <c r="K203" s="222"/>
      <c r="L203" s="222"/>
      <c r="M203" s="222"/>
      <c r="N203" s="221"/>
      <c r="O203" s="221"/>
      <c r="P203" s="221"/>
      <c r="Q203" s="221"/>
      <c r="R203" s="222"/>
      <c r="S203" s="222"/>
      <c r="T203" s="222"/>
      <c r="U203" s="222"/>
      <c r="V203" s="222"/>
      <c r="W203" s="222"/>
      <c r="X203" s="222"/>
      <c r="Y203" s="212"/>
      <c r="Z203" s="212"/>
      <c r="AA203" s="212"/>
      <c r="AB203" s="212"/>
      <c r="AC203" s="212"/>
      <c r="AD203" s="212"/>
      <c r="AE203" s="212"/>
      <c r="AF203" s="212"/>
      <c r="AG203" s="212" t="s">
        <v>231</v>
      </c>
      <c r="AH203" s="212">
        <v>2</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8" t="s">
        <v>457</v>
      </c>
      <c r="D204" s="252"/>
      <c r="E204" s="253">
        <v>-19.479089999999999</v>
      </c>
      <c r="F204" s="222"/>
      <c r="G204" s="222"/>
      <c r="H204" s="222"/>
      <c r="I204" s="222"/>
      <c r="J204" s="222"/>
      <c r="K204" s="222"/>
      <c r="L204" s="222"/>
      <c r="M204" s="222"/>
      <c r="N204" s="221"/>
      <c r="O204" s="221"/>
      <c r="P204" s="221"/>
      <c r="Q204" s="221"/>
      <c r="R204" s="222"/>
      <c r="S204" s="222"/>
      <c r="T204" s="222"/>
      <c r="U204" s="222"/>
      <c r="V204" s="222"/>
      <c r="W204" s="222"/>
      <c r="X204" s="222"/>
      <c r="Y204" s="212"/>
      <c r="Z204" s="212"/>
      <c r="AA204" s="212"/>
      <c r="AB204" s="212"/>
      <c r="AC204" s="212"/>
      <c r="AD204" s="212"/>
      <c r="AE204" s="212"/>
      <c r="AF204" s="212"/>
      <c r="AG204" s="212" t="s">
        <v>231</v>
      </c>
      <c r="AH204" s="212">
        <v>2</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8" t="s">
        <v>458</v>
      </c>
      <c r="D205" s="252"/>
      <c r="E205" s="253">
        <v>-2.17374</v>
      </c>
      <c r="F205" s="222"/>
      <c r="G205" s="222"/>
      <c r="H205" s="222"/>
      <c r="I205" s="222"/>
      <c r="J205" s="222"/>
      <c r="K205" s="222"/>
      <c r="L205" s="222"/>
      <c r="M205" s="222"/>
      <c r="N205" s="221"/>
      <c r="O205" s="221"/>
      <c r="P205" s="221"/>
      <c r="Q205" s="221"/>
      <c r="R205" s="222"/>
      <c r="S205" s="222"/>
      <c r="T205" s="222"/>
      <c r="U205" s="222"/>
      <c r="V205" s="222"/>
      <c r="W205" s="222"/>
      <c r="X205" s="222"/>
      <c r="Y205" s="212"/>
      <c r="Z205" s="212"/>
      <c r="AA205" s="212"/>
      <c r="AB205" s="212"/>
      <c r="AC205" s="212"/>
      <c r="AD205" s="212"/>
      <c r="AE205" s="212"/>
      <c r="AF205" s="212"/>
      <c r="AG205" s="212" t="s">
        <v>231</v>
      </c>
      <c r="AH205" s="212">
        <v>2</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8" t="s">
        <v>459</v>
      </c>
      <c r="D206" s="252"/>
      <c r="E206" s="253">
        <v>-0.52151999999999998</v>
      </c>
      <c r="F206" s="222"/>
      <c r="G206" s="222"/>
      <c r="H206" s="222"/>
      <c r="I206" s="222"/>
      <c r="J206" s="222"/>
      <c r="K206" s="222"/>
      <c r="L206" s="222"/>
      <c r="M206" s="222"/>
      <c r="N206" s="221"/>
      <c r="O206" s="221"/>
      <c r="P206" s="221"/>
      <c r="Q206" s="221"/>
      <c r="R206" s="222"/>
      <c r="S206" s="222"/>
      <c r="T206" s="222"/>
      <c r="U206" s="222"/>
      <c r="V206" s="222"/>
      <c r="W206" s="222"/>
      <c r="X206" s="222"/>
      <c r="Y206" s="212"/>
      <c r="Z206" s="212"/>
      <c r="AA206" s="212"/>
      <c r="AB206" s="212"/>
      <c r="AC206" s="212"/>
      <c r="AD206" s="212"/>
      <c r="AE206" s="212"/>
      <c r="AF206" s="212"/>
      <c r="AG206" s="212" t="s">
        <v>231</v>
      </c>
      <c r="AH206" s="212">
        <v>2</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8" t="s">
        <v>460</v>
      </c>
      <c r="D207" s="252"/>
      <c r="E207" s="253">
        <v>-0.24152999999999999</v>
      </c>
      <c r="F207" s="222"/>
      <c r="G207" s="222"/>
      <c r="H207" s="222"/>
      <c r="I207" s="222"/>
      <c r="J207" s="222"/>
      <c r="K207" s="222"/>
      <c r="L207" s="222"/>
      <c r="M207" s="222"/>
      <c r="N207" s="221"/>
      <c r="O207" s="221"/>
      <c r="P207" s="221"/>
      <c r="Q207" s="221"/>
      <c r="R207" s="222"/>
      <c r="S207" s="222"/>
      <c r="T207" s="222"/>
      <c r="U207" s="222"/>
      <c r="V207" s="222"/>
      <c r="W207" s="222"/>
      <c r="X207" s="222"/>
      <c r="Y207" s="212"/>
      <c r="Z207" s="212"/>
      <c r="AA207" s="212"/>
      <c r="AB207" s="212"/>
      <c r="AC207" s="212"/>
      <c r="AD207" s="212"/>
      <c r="AE207" s="212"/>
      <c r="AF207" s="212"/>
      <c r="AG207" s="212" t="s">
        <v>231</v>
      </c>
      <c r="AH207" s="212">
        <v>2</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8" t="s">
        <v>461</v>
      </c>
      <c r="D208" s="252"/>
      <c r="E208" s="253"/>
      <c r="F208" s="222"/>
      <c r="G208" s="222"/>
      <c r="H208" s="222"/>
      <c r="I208" s="222"/>
      <c r="J208" s="222"/>
      <c r="K208" s="222"/>
      <c r="L208" s="222"/>
      <c r="M208" s="222"/>
      <c r="N208" s="221"/>
      <c r="O208" s="221"/>
      <c r="P208" s="221"/>
      <c r="Q208" s="221"/>
      <c r="R208" s="222"/>
      <c r="S208" s="222"/>
      <c r="T208" s="222"/>
      <c r="U208" s="222"/>
      <c r="V208" s="222"/>
      <c r="W208" s="222"/>
      <c r="X208" s="222"/>
      <c r="Y208" s="212"/>
      <c r="Z208" s="212"/>
      <c r="AA208" s="212"/>
      <c r="AB208" s="212"/>
      <c r="AC208" s="212"/>
      <c r="AD208" s="212"/>
      <c r="AE208" s="212"/>
      <c r="AF208" s="212"/>
      <c r="AG208" s="212" t="s">
        <v>231</v>
      </c>
      <c r="AH208" s="212">
        <v>2</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8" t="s">
        <v>462</v>
      </c>
      <c r="D209" s="252"/>
      <c r="E209" s="253">
        <v>-6.1559999999999997</v>
      </c>
      <c r="F209" s="222"/>
      <c r="G209" s="222"/>
      <c r="H209" s="222"/>
      <c r="I209" s="222"/>
      <c r="J209" s="222"/>
      <c r="K209" s="222"/>
      <c r="L209" s="222"/>
      <c r="M209" s="222"/>
      <c r="N209" s="221"/>
      <c r="O209" s="221"/>
      <c r="P209" s="221"/>
      <c r="Q209" s="221"/>
      <c r="R209" s="222"/>
      <c r="S209" s="222"/>
      <c r="T209" s="222"/>
      <c r="U209" s="222"/>
      <c r="V209" s="222"/>
      <c r="W209" s="222"/>
      <c r="X209" s="222"/>
      <c r="Y209" s="212"/>
      <c r="Z209" s="212"/>
      <c r="AA209" s="212"/>
      <c r="AB209" s="212"/>
      <c r="AC209" s="212"/>
      <c r="AD209" s="212"/>
      <c r="AE209" s="212"/>
      <c r="AF209" s="212"/>
      <c r="AG209" s="212" t="s">
        <v>231</v>
      </c>
      <c r="AH209" s="212">
        <v>2</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8" t="s">
        <v>463</v>
      </c>
      <c r="D210" s="252"/>
      <c r="E210" s="253">
        <v>-9.4499999999999993</v>
      </c>
      <c r="F210" s="222"/>
      <c r="G210" s="222"/>
      <c r="H210" s="222"/>
      <c r="I210" s="222"/>
      <c r="J210" s="222"/>
      <c r="K210" s="222"/>
      <c r="L210" s="222"/>
      <c r="M210" s="222"/>
      <c r="N210" s="221"/>
      <c r="O210" s="221"/>
      <c r="P210" s="221"/>
      <c r="Q210" s="221"/>
      <c r="R210" s="222"/>
      <c r="S210" s="222"/>
      <c r="T210" s="222"/>
      <c r="U210" s="222"/>
      <c r="V210" s="222"/>
      <c r="W210" s="222"/>
      <c r="X210" s="222"/>
      <c r="Y210" s="212"/>
      <c r="Z210" s="212"/>
      <c r="AA210" s="212"/>
      <c r="AB210" s="212"/>
      <c r="AC210" s="212"/>
      <c r="AD210" s="212"/>
      <c r="AE210" s="212"/>
      <c r="AF210" s="212"/>
      <c r="AG210" s="212" t="s">
        <v>231</v>
      </c>
      <c r="AH210" s="212">
        <v>2</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8" t="s">
        <v>464</v>
      </c>
      <c r="D211" s="252"/>
      <c r="E211" s="253">
        <v>-7.9379999999999997</v>
      </c>
      <c r="F211" s="222"/>
      <c r="G211" s="222"/>
      <c r="H211" s="222"/>
      <c r="I211" s="222"/>
      <c r="J211" s="222"/>
      <c r="K211" s="222"/>
      <c r="L211" s="222"/>
      <c r="M211" s="222"/>
      <c r="N211" s="221"/>
      <c r="O211" s="221"/>
      <c r="P211" s="221"/>
      <c r="Q211" s="221"/>
      <c r="R211" s="222"/>
      <c r="S211" s="222"/>
      <c r="T211" s="222"/>
      <c r="U211" s="222"/>
      <c r="V211" s="222"/>
      <c r="W211" s="222"/>
      <c r="X211" s="222"/>
      <c r="Y211" s="212"/>
      <c r="Z211" s="212"/>
      <c r="AA211" s="212"/>
      <c r="AB211" s="212"/>
      <c r="AC211" s="212"/>
      <c r="AD211" s="212"/>
      <c r="AE211" s="212"/>
      <c r="AF211" s="212"/>
      <c r="AG211" s="212" t="s">
        <v>231</v>
      </c>
      <c r="AH211" s="212">
        <v>2</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7" t="s">
        <v>289</v>
      </c>
      <c r="D212" s="252"/>
      <c r="E212" s="253"/>
      <c r="F212" s="222"/>
      <c r="G212" s="222"/>
      <c r="H212" s="222"/>
      <c r="I212" s="222"/>
      <c r="J212" s="222"/>
      <c r="K212" s="222"/>
      <c r="L212" s="222"/>
      <c r="M212" s="222"/>
      <c r="N212" s="221"/>
      <c r="O212" s="221"/>
      <c r="P212" s="221"/>
      <c r="Q212" s="221"/>
      <c r="R212" s="222"/>
      <c r="S212" s="222"/>
      <c r="T212" s="222"/>
      <c r="U212" s="222"/>
      <c r="V212" s="222"/>
      <c r="W212" s="222"/>
      <c r="X212" s="222"/>
      <c r="Y212" s="212"/>
      <c r="Z212" s="212"/>
      <c r="AA212" s="212"/>
      <c r="AB212" s="212"/>
      <c r="AC212" s="212"/>
      <c r="AD212" s="212"/>
      <c r="AE212" s="212"/>
      <c r="AF212" s="212"/>
      <c r="AG212" s="212" t="s">
        <v>231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47" t="s">
        <v>465</v>
      </c>
      <c r="D213" s="223"/>
      <c r="E213" s="224">
        <v>1024.5379</v>
      </c>
      <c r="F213" s="222"/>
      <c r="G213" s="222"/>
      <c r="H213" s="222"/>
      <c r="I213" s="222"/>
      <c r="J213" s="222"/>
      <c r="K213" s="222"/>
      <c r="L213" s="222"/>
      <c r="M213" s="222"/>
      <c r="N213" s="221"/>
      <c r="O213" s="221"/>
      <c r="P213" s="221"/>
      <c r="Q213" s="221"/>
      <c r="R213" s="222"/>
      <c r="S213" s="222"/>
      <c r="T213" s="222"/>
      <c r="U213" s="222"/>
      <c r="V213" s="222"/>
      <c r="W213" s="222"/>
      <c r="X213" s="222"/>
      <c r="Y213" s="212"/>
      <c r="Z213" s="212"/>
      <c r="AA213" s="212"/>
      <c r="AB213" s="212"/>
      <c r="AC213" s="212"/>
      <c r="AD213" s="212"/>
      <c r="AE213" s="212"/>
      <c r="AF213" s="212"/>
      <c r="AG213" s="212" t="s">
        <v>231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47" t="s">
        <v>466</v>
      </c>
      <c r="D214" s="223"/>
      <c r="E214" s="224"/>
      <c r="F214" s="222"/>
      <c r="G214" s="222"/>
      <c r="H214" s="222"/>
      <c r="I214" s="222"/>
      <c r="J214" s="222"/>
      <c r="K214" s="222"/>
      <c r="L214" s="222"/>
      <c r="M214" s="222"/>
      <c r="N214" s="221"/>
      <c r="O214" s="221"/>
      <c r="P214" s="221"/>
      <c r="Q214" s="221"/>
      <c r="R214" s="222"/>
      <c r="S214" s="222"/>
      <c r="T214" s="222"/>
      <c r="U214" s="222"/>
      <c r="V214" s="222"/>
      <c r="W214" s="222"/>
      <c r="X214" s="222"/>
      <c r="Y214" s="212"/>
      <c r="Z214" s="212"/>
      <c r="AA214" s="212"/>
      <c r="AB214" s="212"/>
      <c r="AC214" s="212"/>
      <c r="AD214" s="212"/>
      <c r="AE214" s="212"/>
      <c r="AF214" s="212"/>
      <c r="AG214" s="212" t="s">
        <v>231</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47" t="s">
        <v>467</v>
      </c>
      <c r="D215" s="223"/>
      <c r="E215" s="224">
        <v>-266.34530999999998</v>
      </c>
      <c r="F215" s="222"/>
      <c r="G215" s="222"/>
      <c r="H215" s="222"/>
      <c r="I215" s="222"/>
      <c r="J215" s="222"/>
      <c r="K215" s="222"/>
      <c r="L215" s="222"/>
      <c r="M215" s="222"/>
      <c r="N215" s="221"/>
      <c r="O215" s="221"/>
      <c r="P215" s="221"/>
      <c r="Q215" s="221"/>
      <c r="R215" s="222"/>
      <c r="S215" s="222"/>
      <c r="T215" s="222"/>
      <c r="U215" s="222"/>
      <c r="V215" s="222"/>
      <c r="W215" s="222"/>
      <c r="X215" s="222"/>
      <c r="Y215" s="212"/>
      <c r="Z215" s="212"/>
      <c r="AA215" s="212"/>
      <c r="AB215" s="212"/>
      <c r="AC215" s="212"/>
      <c r="AD215" s="212"/>
      <c r="AE215" s="212"/>
      <c r="AF215" s="212"/>
      <c r="AG215" s="212" t="s">
        <v>231</v>
      </c>
      <c r="AH215" s="212">
        <v>5</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2">
        <v>18</v>
      </c>
      <c r="B216" s="233" t="s">
        <v>468</v>
      </c>
      <c r="C216" s="244" t="s">
        <v>469</v>
      </c>
      <c r="D216" s="234" t="s">
        <v>331</v>
      </c>
      <c r="E216" s="235">
        <v>379.09629000000001</v>
      </c>
      <c r="F216" s="236"/>
      <c r="G216" s="237">
        <f>ROUND(E216*F216,2)</f>
        <v>0</v>
      </c>
      <c r="H216" s="236"/>
      <c r="I216" s="237">
        <f>ROUND(E216*H216,2)</f>
        <v>0</v>
      </c>
      <c r="J216" s="236"/>
      <c r="K216" s="237">
        <f>ROUND(E216*J216,2)</f>
        <v>0</v>
      </c>
      <c r="L216" s="237">
        <v>21</v>
      </c>
      <c r="M216" s="237">
        <f>G216*(1+L216/100)</f>
        <v>0</v>
      </c>
      <c r="N216" s="235">
        <v>0</v>
      </c>
      <c r="O216" s="235">
        <f>ROUND(E216*N216,2)</f>
        <v>0</v>
      </c>
      <c r="P216" s="235">
        <v>0</v>
      </c>
      <c r="Q216" s="235">
        <f>ROUND(E216*P216,2)</f>
        <v>0</v>
      </c>
      <c r="R216" s="237" t="s">
        <v>272</v>
      </c>
      <c r="S216" s="237" t="s">
        <v>224</v>
      </c>
      <c r="T216" s="238" t="s">
        <v>224</v>
      </c>
      <c r="U216" s="222">
        <v>8.4000000000000005E-2</v>
      </c>
      <c r="V216" s="222">
        <f>ROUND(E216*U216,2)</f>
        <v>31.84</v>
      </c>
      <c r="W216" s="222"/>
      <c r="X216" s="222" t="s">
        <v>273</v>
      </c>
      <c r="Y216" s="212"/>
      <c r="Z216" s="212"/>
      <c r="AA216" s="212"/>
      <c r="AB216" s="212"/>
      <c r="AC216" s="212"/>
      <c r="AD216" s="212"/>
      <c r="AE216" s="212"/>
      <c r="AF216" s="212"/>
      <c r="AG216" s="212" t="s">
        <v>274</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33.75" outlineLevel="1" x14ac:dyDescent="0.2">
      <c r="A217" s="219"/>
      <c r="B217" s="220"/>
      <c r="C217" s="266" t="s">
        <v>418</v>
      </c>
      <c r="D217" s="258"/>
      <c r="E217" s="258"/>
      <c r="F217" s="258"/>
      <c r="G217" s="258"/>
      <c r="H217" s="222"/>
      <c r="I217" s="222"/>
      <c r="J217" s="222"/>
      <c r="K217" s="222"/>
      <c r="L217" s="222"/>
      <c r="M217" s="222"/>
      <c r="N217" s="221"/>
      <c r="O217" s="221"/>
      <c r="P217" s="221"/>
      <c r="Q217" s="221"/>
      <c r="R217" s="222"/>
      <c r="S217" s="222"/>
      <c r="T217" s="222"/>
      <c r="U217" s="222"/>
      <c r="V217" s="222"/>
      <c r="W217" s="222"/>
      <c r="X217" s="222"/>
      <c r="Y217" s="212"/>
      <c r="Z217" s="212"/>
      <c r="AA217" s="212"/>
      <c r="AB217" s="212"/>
      <c r="AC217" s="212"/>
      <c r="AD217" s="212"/>
      <c r="AE217" s="212"/>
      <c r="AF217" s="212"/>
      <c r="AG217" s="212" t="s">
        <v>276</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40" t="str">
        <f>C217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17" s="212"/>
      <c r="BC217" s="212"/>
      <c r="BD217" s="212"/>
      <c r="BE217" s="212"/>
      <c r="BF217" s="212"/>
      <c r="BG217" s="212"/>
      <c r="BH217" s="212"/>
    </row>
    <row r="218" spans="1:60" outlineLevel="1" x14ac:dyDescent="0.2">
      <c r="A218" s="219"/>
      <c r="B218" s="220"/>
      <c r="C218" s="247" t="s">
        <v>470</v>
      </c>
      <c r="D218" s="223"/>
      <c r="E218" s="224">
        <v>379.09629000000001</v>
      </c>
      <c r="F218" s="222"/>
      <c r="G218" s="222"/>
      <c r="H218" s="222"/>
      <c r="I218" s="222"/>
      <c r="J218" s="222"/>
      <c r="K218" s="222"/>
      <c r="L218" s="222"/>
      <c r="M218" s="222"/>
      <c r="N218" s="221"/>
      <c r="O218" s="221"/>
      <c r="P218" s="221"/>
      <c r="Q218" s="221"/>
      <c r="R218" s="222"/>
      <c r="S218" s="222"/>
      <c r="T218" s="222"/>
      <c r="U218" s="222"/>
      <c r="V218" s="222"/>
      <c r="W218" s="222"/>
      <c r="X218" s="222"/>
      <c r="Y218" s="212"/>
      <c r="Z218" s="212"/>
      <c r="AA218" s="212"/>
      <c r="AB218" s="212"/>
      <c r="AC218" s="212"/>
      <c r="AD218" s="212"/>
      <c r="AE218" s="212"/>
      <c r="AF218" s="212"/>
      <c r="AG218" s="212" t="s">
        <v>231</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2">
        <v>19</v>
      </c>
      <c r="B219" s="233" t="s">
        <v>471</v>
      </c>
      <c r="C219" s="244" t="s">
        <v>472</v>
      </c>
      <c r="D219" s="234" t="s">
        <v>331</v>
      </c>
      <c r="E219" s="235">
        <v>189.54814999999999</v>
      </c>
      <c r="F219" s="236"/>
      <c r="G219" s="237">
        <f>ROUND(E219*F219,2)</f>
        <v>0</v>
      </c>
      <c r="H219" s="236"/>
      <c r="I219" s="237">
        <f>ROUND(E219*H219,2)</f>
        <v>0</v>
      </c>
      <c r="J219" s="236"/>
      <c r="K219" s="237">
        <f>ROUND(E219*J219,2)</f>
        <v>0</v>
      </c>
      <c r="L219" s="237">
        <v>21</v>
      </c>
      <c r="M219" s="237">
        <f>G219*(1+L219/100)</f>
        <v>0</v>
      </c>
      <c r="N219" s="235">
        <v>0</v>
      </c>
      <c r="O219" s="235">
        <f>ROUND(E219*N219,2)</f>
        <v>0</v>
      </c>
      <c r="P219" s="235">
        <v>0</v>
      </c>
      <c r="Q219" s="235">
        <f>ROUND(E219*P219,2)</f>
        <v>0</v>
      </c>
      <c r="R219" s="237" t="s">
        <v>272</v>
      </c>
      <c r="S219" s="237" t="s">
        <v>224</v>
      </c>
      <c r="T219" s="238" t="s">
        <v>224</v>
      </c>
      <c r="U219" s="222">
        <v>0.25</v>
      </c>
      <c r="V219" s="222">
        <f>ROUND(E219*U219,2)</f>
        <v>47.39</v>
      </c>
      <c r="W219" s="222"/>
      <c r="X219" s="222" t="s">
        <v>273</v>
      </c>
      <c r="Y219" s="212"/>
      <c r="Z219" s="212"/>
      <c r="AA219" s="212"/>
      <c r="AB219" s="212"/>
      <c r="AC219" s="212"/>
      <c r="AD219" s="212"/>
      <c r="AE219" s="212"/>
      <c r="AF219" s="212"/>
      <c r="AG219" s="212" t="s">
        <v>274</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33.75" outlineLevel="1" x14ac:dyDescent="0.2">
      <c r="A220" s="219"/>
      <c r="B220" s="220"/>
      <c r="C220" s="266" t="s">
        <v>418</v>
      </c>
      <c r="D220" s="258"/>
      <c r="E220" s="258"/>
      <c r="F220" s="258"/>
      <c r="G220" s="258"/>
      <c r="H220" s="222"/>
      <c r="I220" s="222"/>
      <c r="J220" s="222"/>
      <c r="K220" s="222"/>
      <c r="L220" s="222"/>
      <c r="M220" s="222"/>
      <c r="N220" s="221"/>
      <c r="O220" s="221"/>
      <c r="P220" s="221"/>
      <c r="Q220" s="221"/>
      <c r="R220" s="222"/>
      <c r="S220" s="222"/>
      <c r="T220" s="222"/>
      <c r="U220" s="222"/>
      <c r="V220" s="222"/>
      <c r="W220" s="222"/>
      <c r="X220" s="222"/>
      <c r="Y220" s="212"/>
      <c r="Z220" s="212"/>
      <c r="AA220" s="212"/>
      <c r="AB220" s="212"/>
      <c r="AC220" s="212"/>
      <c r="AD220" s="212"/>
      <c r="AE220" s="212"/>
      <c r="AF220" s="212"/>
      <c r="AG220" s="212" t="s">
        <v>276</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40" t="str">
        <f>C220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0" s="212"/>
      <c r="BC220" s="212"/>
      <c r="BD220" s="212"/>
      <c r="BE220" s="212"/>
      <c r="BF220" s="212"/>
      <c r="BG220" s="212"/>
      <c r="BH220" s="212"/>
    </row>
    <row r="221" spans="1:60" outlineLevel="1" x14ac:dyDescent="0.2">
      <c r="A221" s="219"/>
      <c r="B221" s="220"/>
      <c r="C221" s="247" t="s">
        <v>473</v>
      </c>
      <c r="D221" s="223"/>
      <c r="E221" s="224">
        <v>256.13447000000002</v>
      </c>
      <c r="F221" s="222"/>
      <c r="G221" s="222"/>
      <c r="H221" s="222"/>
      <c r="I221" s="222"/>
      <c r="J221" s="222"/>
      <c r="K221" s="222"/>
      <c r="L221" s="222"/>
      <c r="M221" s="222"/>
      <c r="N221" s="221"/>
      <c r="O221" s="221"/>
      <c r="P221" s="221"/>
      <c r="Q221" s="221"/>
      <c r="R221" s="222"/>
      <c r="S221" s="222"/>
      <c r="T221" s="222"/>
      <c r="U221" s="222"/>
      <c r="V221" s="222"/>
      <c r="W221" s="222"/>
      <c r="X221" s="222"/>
      <c r="Y221" s="212"/>
      <c r="Z221" s="212"/>
      <c r="AA221" s="212"/>
      <c r="AB221" s="212"/>
      <c r="AC221" s="212"/>
      <c r="AD221" s="212"/>
      <c r="AE221" s="212"/>
      <c r="AF221" s="212"/>
      <c r="AG221" s="212" t="s">
        <v>231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47" t="s">
        <v>466</v>
      </c>
      <c r="D222" s="223"/>
      <c r="E222" s="224"/>
      <c r="F222" s="222"/>
      <c r="G222" s="222"/>
      <c r="H222" s="222"/>
      <c r="I222" s="222"/>
      <c r="J222" s="222"/>
      <c r="K222" s="222"/>
      <c r="L222" s="222"/>
      <c r="M222" s="222"/>
      <c r="N222" s="221"/>
      <c r="O222" s="221"/>
      <c r="P222" s="221"/>
      <c r="Q222" s="221"/>
      <c r="R222" s="222"/>
      <c r="S222" s="222"/>
      <c r="T222" s="222"/>
      <c r="U222" s="222"/>
      <c r="V222" s="222"/>
      <c r="W222" s="222"/>
      <c r="X222" s="222"/>
      <c r="Y222" s="212"/>
      <c r="Z222" s="212"/>
      <c r="AA222" s="212"/>
      <c r="AB222" s="212"/>
      <c r="AC222" s="212"/>
      <c r="AD222" s="212"/>
      <c r="AE222" s="212"/>
      <c r="AF222" s="212"/>
      <c r="AG222" s="212" t="s">
        <v>231</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47" t="s">
        <v>474</v>
      </c>
      <c r="D223" s="223"/>
      <c r="E223" s="224">
        <v>-66.586330000000004</v>
      </c>
      <c r="F223" s="222"/>
      <c r="G223" s="222"/>
      <c r="H223" s="222"/>
      <c r="I223" s="222"/>
      <c r="J223" s="222"/>
      <c r="K223" s="222"/>
      <c r="L223" s="222"/>
      <c r="M223" s="222"/>
      <c r="N223" s="221"/>
      <c r="O223" s="221"/>
      <c r="P223" s="221"/>
      <c r="Q223" s="221"/>
      <c r="R223" s="222"/>
      <c r="S223" s="222"/>
      <c r="T223" s="222"/>
      <c r="U223" s="222"/>
      <c r="V223" s="222"/>
      <c r="W223" s="222"/>
      <c r="X223" s="222"/>
      <c r="Y223" s="212"/>
      <c r="Z223" s="212"/>
      <c r="AA223" s="212"/>
      <c r="AB223" s="212"/>
      <c r="AC223" s="212"/>
      <c r="AD223" s="212"/>
      <c r="AE223" s="212"/>
      <c r="AF223" s="212"/>
      <c r="AG223" s="212" t="s">
        <v>231</v>
      </c>
      <c r="AH223" s="212">
        <v>5</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2">
        <v>20</v>
      </c>
      <c r="B224" s="233" t="s">
        <v>475</v>
      </c>
      <c r="C224" s="244" t="s">
        <v>476</v>
      </c>
      <c r="D224" s="234" t="s">
        <v>331</v>
      </c>
      <c r="E224" s="235">
        <v>266.34530999999998</v>
      </c>
      <c r="F224" s="236"/>
      <c r="G224" s="237">
        <f>ROUND(E224*F224,2)</f>
        <v>0</v>
      </c>
      <c r="H224" s="236"/>
      <c r="I224" s="237">
        <f>ROUND(E224*H224,2)</f>
        <v>0</v>
      </c>
      <c r="J224" s="236"/>
      <c r="K224" s="237">
        <f>ROUND(E224*J224,2)</f>
        <v>0</v>
      </c>
      <c r="L224" s="237">
        <v>21</v>
      </c>
      <c r="M224" s="237">
        <f>G224*(1+L224/100)</f>
        <v>0</v>
      </c>
      <c r="N224" s="235">
        <v>0</v>
      </c>
      <c r="O224" s="235">
        <f>ROUND(E224*N224,2)</f>
        <v>0</v>
      </c>
      <c r="P224" s="235">
        <v>0</v>
      </c>
      <c r="Q224" s="235">
        <f>ROUND(E224*P224,2)</f>
        <v>0</v>
      </c>
      <c r="R224" s="237" t="s">
        <v>272</v>
      </c>
      <c r="S224" s="237" t="s">
        <v>224</v>
      </c>
      <c r="T224" s="238" t="s">
        <v>224</v>
      </c>
      <c r="U224" s="222">
        <v>3.53</v>
      </c>
      <c r="V224" s="222">
        <f>ROUND(E224*U224,2)</f>
        <v>940.2</v>
      </c>
      <c r="W224" s="222"/>
      <c r="X224" s="222" t="s">
        <v>273</v>
      </c>
      <c r="Y224" s="212"/>
      <c r="Z224" s="212"/>
      <c r="AA224" s="212"/>
      <c r="AB224" s="212"/>
      <c r="AC224" s="212"/>
      <c r="AD224" s="212"/>
      <c r="AE224" s="212"/>
      <c r="AF224" s="212"/>
      <c r="AG224" s="212" t="s">
        <v>274</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6" t="s">
        <v>477</v>
      </c>
      <c r="D225" s="258"/>
      <c r="E225" s="258"/>
      <c r="F225" s="258"/>
      <c r="G225" s="258"/>
      <c r="H225" s="222"/>
      <c r="I225" s="222"/>
      <c r="J225" s="222"/>
      <c r="K225" s="222"/>
      <c r="L225" s="222"/>
      <c r="M225" s="222"/>
      <c r="N225" s="221"/>
      <c r="O225" s="221"/>
      <c r="P225" s="221"/>
      <c r="Q225" s="221"/>
      <c r="R225" s="222"/>
      <c r="S225" s="222"/>
      <c r="T225" s="222"/>
      <c r="U225" s="222"/>
      <c r="V225" s="222"/>
      <c r="W225" s="222"/>
      <c r="X225" s="222"/>
      <c r="Y225" s="212"/>
      <c r="Z225" s="212"/>
      <c r="AA225" s="212"/>
      <c r="AB225" s="212"/>
      <c r="AC225" s="212"/>
      <c r="AD225" s="212"/>
      <c r="AE225" s="212"/>
      <c r="AF225" s="212"/>
      <c r="AG225" s="212" t="s">
        <v>276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7" t="s">
        <v>282</v>
      </c>
      <c r="D226" s="252"/>
      <c r="E226" s="253"/>
      <c r="F226" s="222"/>
      <c r="G226" s="222"/>
      <c r="H226" s="222"/>
      <c r="I226" s="222"/>
      <c r="J226" s="222"/>
      <c r="K226" s="222"/>
      <c r="L226" s="222"/>
      <c r="M226" s="222"/>
      <c r="N226" s="221"/>
      <c r="O226" s="221"/>
      <c r="P226" s="221"/>
      <c r="Q226" s="221"/>
      <c r="R226" s="222"/>
      <c r="S226" s="222"/>
      <c r="T226" s="222"/>
      <c r="U226" s="222"/>
      <c r="V226" s="222"/>
      <c r="W226" s="222"/>
      <c r="X226" s="222"/>
      <c r="Y226" s="212"/>
      <c r="Z226" s="212"/>
      <c r="AA226" s="212"/>
      <c r="AB226" s="212"/>
      <c r="AC226" s="212"/>
      <c r="AD226" s="212"/>
      <c r="AE226" s="212"/>
      <c r="AF226" s="212"/>
      <c r="AG226" s="212" t="s">
        <v>231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8" t="s">
        <v>419</v>
      </c>
      <c r="D227" s="252"/>
      <c r="E227" s="253"/>
      <c r="F227" s="222"/>
      <c r="G227" s="222"/>
      <c r="H227" s="222"/>
      <c r="I227" s="222"/>
      <c r="J227" s="222"/>
      <c r="K227" s="222"/>
      <c r="L227" s="222"/>
      <c r="M227" s="222"/>
      <c r="N227" s="221"/>
      <c r="O227" s="221"/>
      <c r="P227" s="221"/>
      <c r="Q227" s="221"/>
      <c r="R227" s="222"/>
      <c r="S227" s="222"/>
      <c r="T227" s="222"/>
      <c r="U227" s="222"/>
      <c r="V227" s="222"/>
      <c r="W227" s="222"/>
      <c r="X227" s="222"/>
      <c r="Y227" s="212"/>
      <c r="Z227" s="212"/>
      <c r="AA227" s="212"/>
      <c r="AB227" s="212"/>
      <c r="AC227" s="212"/>
      <c r="AD227" s="212"/>
      <c r="AE227" s="212"/>
      <c r="AF227" s="212"/>
      <c r="AG227" s="212" t="s">
        <v>231</v>
      </c>
      <c r="AH227" s="212">
        <v>2</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8" t="s">
        <v>478</v>
      </c>
      <c r="D228" s="252"/>
      <c r="E228" s="253">
        <v>13.201000000000001</v>
      </c>
      <c r="F228" s="222"/>
      <c r="G228" s="222"/>
      <c r="H228" s="222"/>
      <c r="I228" s="222"/>
      <c r="J228" s="222"/>
      <c r="K228" s="222"/>
      <c r="L228" s="222"/>
      <c r="M228" s="222"/>
      <c r="N228" s="221"/>
      <c r="O228" s="221"/>
      <c r="P228" s="221"/>
      <c r="Q228" s="221"/>
      <c r="R228" s="222"/>
      <c r="S228" s="222"/>
      <c r="T228" s="222"/>
      <c r="U228" s="222"/>
      <c r="V228" s="222"/>
      <c r="W228" s="222"/>
      <c r="X228" s="222"/>
      <c r="Y228" s="212"/>
      <c r="Z228" s="212"/>
      <c r="AA228" s="212"/>
      <c r="AB228" s="212"/>
      <c r="AC228" s="212"/>
      <c r="AD228" s="212"/>
      <c r="AE228" s="212"/>
      <c r="AF228" s="212"/>
      <c r="AG228" s="212" t="s">
        <v>231</v>
      </c>
      <c r="AH228" s="212">
        <v>2</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8" t="s">
        <v>479</v>
      </c>
      <c r="D229" s="252"/>
      <c r="E229" s="253">
        <v>4.8959999999999999</v>
      </c>
      <c r="F229" s="222"/>
      <c r="G229" s="222"/>
      <c r="H229" s="222"/>
      <c r="I229" s="222"/>
      <c r="J229" s="222"/>
      <c r="K229" s="222"/>
      <c r="L229" s="222"/>
      <c r="M229" s="222"/>
      <c r="N229" s="221"/>
      <c r="O229" s="221"/>
      <c r="P229" s="221"/>
      <c r="Q229" s="221"/>
      <c r="R229" s="222"/>
      <c r="S229" s="222"/>
      <c r="T229" s="222"/>
      <c r="U229" s="222"/>
      <c r="V229" s="222"/>
      <c r="W229" s="222"/>
      <c r="X229" s="222"/>
      <c r="Y229" s="212"/>
      <c r="Z229" s="212"/>
      <c r="AA229" s="212"/>
      <c r="AB229" s="212"/>
      <c r="AC229" s="212"/>
      <c r="AD229" s="212"/>
      <c r="AE229" s="212"/>
      <c r="AF229" s="212"/>
      <c r="AG229" s="212" t="s">
        <v>231</v>
      </c>
      <c r="AH229" s="212">
        <v>2</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8" t="s">
        <v>480</v>
      </c>
      <c r="D230" s="252"/>
      <c r="E230" s="253">
        <v>11.211</v>
      </c>
      <c r="F230" s="222"/>
      <c r="G230" s="222"/>
      <c r="H230" s="222"/>
      <c r="I230" s="222"/>
      <c r="J230" s="222"/>
      <c r="K230" s="222"/>
      <c r="L230" s="222"/>
      <c r="M230" s="222"/>
      <c r="N230" s="221"/>
      <c r="O230" s="221"/>
      <c r="P230" s="221"/>
      <c r="Q230" s="221"/>
      <c r="R230" s="222"/>
      <c r="S230" s="222"/>
      <c r="T230" s="222"/>
      <c r="U230" s="222"/>
      <c r="V230" s="222"/>
      <c r="W230" s="222"/>
      <c r="X230" s="222"/>
      <c r="Y230" s="212"/>
      <c r="Z230" s="212"/>
      <c r="AA230" s="212"/>
      <c r="AB230" s="212"/>
      <c r="AC230" s="212"/>
      <c r="AD230" s="212"/>
      <c r="AE230" s="212"/>
      <c r="AF230" s="212"/>
      <c r="AG230" s="212" t="s">
        <v>231</v>
      </c>
      <c r="AH230" s="212">
        <v>2</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8" t="s">
        <v>481</v>
      </c>
      <c r="D231" s="252"/>
      <c r="E231" s="253">
        <v>12.08</v>
      </c>
      <c r="F231" s="222"/>
      <c r="G231" s="222"/>
      <c r="H231" s="222"/>
      <c r="I231" s="222"/>
      <c r="J231" s="222"/>
      <c r="K231" s="222"/>
      <c r="L231" s="222"/>
      <c r="M231" s="222"/>
      <c r="N231" s="221"/>
      <c r="O231" s="221"/>
      <c r="P231" s="221"/>
      <c r="Q231" s="221"/>
      <c r="R231" s="222"/>
      <c r="S231" s="222"/>
      <c r="T231" s="222"/>
      <c r="U231" s="222"/>
      <c r="V231" s="222"/>
      <c r="W231" s="222"/>
      <c r="X231" s="222"/>
      <c r="Y231" s="212"/>
      <c r="Z231" s="212"/>
      <c r="AA231" s="212"/>
      <c r="AB231" s="212"/>
      <c r="AC231" s="212"/>
      <c r="AD231" s="212"/>
      <c r="AE231" s="212"/>
      <c r="AF231" s="212"/>
      <c r="AG231" s="212" t="s">
        <v>231</v>
      </c>
      <c r="AH231" s="212">
        <v>2</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8" t="s">
        <v>482</v>
      </c>
      <c r="D232" s="252"/>
      <c r="E232" s="253">
        <v>12.16</v>
      </c>
      <c r="F232" s="222"/>
      <c r="G232" s="222"/>
      <c r="H232" s="222"/>
      <c r="I232" s="222"/>
      <c r="J232" s="222"/>
      <c r="K232" s="222"/>
      <c r="L232" s="222"/>
      <c r="M232" s="222"/>
      <c r="N232" s="221"/>
      <c r="O232" s="221"/>
      <c r="P232" s="221"/>
      <c r="Q232" s="221"/>
      <c r="R232" s="222"/>
      <c r="S232" s="222"/>
      <c r="T232" s="222"/>
      <c r="U232" s="222"/>
      <c r="V232" s="222"/>
      <c r="W232" s="222"/>
      <c r="X232" s="222"/>
      <c r="Y232" s="212"/>
      <c r="Z232" s="212"/>
      <c r="AA232" s="212"/>
      <c r="AB232" s="212"/>
      <c r="AC232" s="212"/>
      <c r="AD232" s="212"/>
      <c r="AE232" s="212"/>
      <c r="AF232" s="212"/>
      <c r="AG232" s="212" t="s">
        <v>231</v>
      </c>
      <c r="AH232" s="212">
        <v>2</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8" t="s">
        <v>483</v>
      </c>
      <c r="D233" s="252"/>
      <c r="E233" s="253">
        <v>4.5599999999999996</v>
      </c>
      <c r="F233" s="222"/>
      <c r="G233" s="222"/>
      <c r="H233" s="222"/>
      <c r="I233" s="222"/>
      <c r="J233" s="222"/>
      <c r="K233" s="222"/>
      <c r="L233" s="222"/>
      <c r="M233" s="222"/>
      <c r="N233" s="221"/>
      <c r="O233" s="221"/>
      <c r="P233" s="221"/>
      <c r="Q233" s="221"/>
      <c r="R233" s="222"/>
      <c r="S233" s="222"/>
      <c r="T233" s="222"/>
      <c r="U233" s="222"/>
      <c r="V233" s="222"/>
      <c r="W233" s="222"/>
      <c r="X233" s="222"/>
      <c r="Y233" s="212"/>
      <c r="Z233" s="212"/>
      <c r="AA233" s="212"/>
      <c r="AB233" s="212"/>
      <c r="AC233" s="212"/>
      <c r="AD233" s="212"/>
      <c r="AE233" s="212"/>
      <c r="AF233" s="212"/>
      <c r="AG233" s="212" t="s">
        <v>231</v>
      </c>
      <c r="AH233" s="212">
        <v>2</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8" t="s">
        <v>484</v>
      </c>
      <c r="D234" s="252"/>
      <c r="E234" s="253">
        <v>20.82</v>
      </c>
      <c r="F234" s="222"/>
      <c r="G234" s="222"/>
      <c r="H234" s="222"/>
      <c r="I234" s="222"/>
      <c r="J234" s="222"/>
      <c r="K234" s="222"/>
      <c r="L234" s="222"/>
      <c r="M234" s="222"/>
      <c r="N234" s="221"/>
      <c r="O234" s="221"/>
      <c r="P234" s="221"/>
      <c r="Q234" s="221"/>
      <c r="R234" s="222"/>
      <c r="S234" s="222"/>
      <c r="T234" s="222"/>
      <c r="U234" s="222"/>
      <c r="V234" s="222"/>
      <c r="W234" s="222"/>
      <c r="X234" s="222"/>
      <c r="Y234" s="212"/>
      <c r="Z234" s="212"/>
      <c r="AA234" s="212"/>
      <c r="AB234" s="212"/>
      <c r="AC234" s="212"/>
      <c r="AD234" s="212"/>
      <c r="AE234" s="212"/>
      <c r="AF234" s="212"/>
      <c r="AG234" s="212" t="s">
        <v>231</v>
      </c>
      <c r="AH234" s="212">
        <v>2</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8" t="s">
        <v>485</v>
      </c>
      <c r="D235" s="252"/>
      <c r="E235" s="253">
        <v>21.24</v>
      </c>
      <c r="F235" s="222"/>
      <c r="G235" s="222"/>
      <c r="H235" s="222"/>
      <c r="I235" s="222"/>
      <c r="J235" s="222"/>
      <c r="K235" s="222"/>
      <c r="L235" s="222"/>
      <c r="M235" s="222"/>
      <c r="N235" s="221"/>
      <c r="O235" s="221"/>
      <c r="P235" s="221"/>
      <c r="Q235" s="221"/>
      <c r="R235" s="222"/>
      <c r="S235" s="222"/>
      <c r="T235" s="222"/>
      <c r="U235" s="222"/>
      <c r="V235" s="222"/>
      <c r="W235" s="222"/>
      <c r="X235" s="222"/>
      <c r="Y235" s="212"/>
      <c r="Z235" s="212"/>
      <c r="AA235" s="212"/>
      <c r="AB235" s="212"/>
      <c r="AC235" s="212"/>
      <c r="AD235" s="212"/>
      <c r="AE235" s="212"/>
      <c r="AF235" s="212"/>
      <c r="AG235" s="212" t="s">
        <v>231</v>
      </c>
      <c r="AH235" s="212">
        <v>2</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8" t="s">
        <v>486</v>
      </c>
      <c r="D236" s="252"/>
      <c r="E236" s="253">
        <v>15.135999999999999</v>
      </c>
      <c r="F236" s="222"/>
      <c r="G236" s="222"/>
      <c r="H236" s="222"/>
      <c r="I236" s="222"/>
      <c r="J236" s="222"/>
      <c r="K236" s="222"/>
      <c r="L236" s="222"/>
      <c r="M236" s="222"/>
      <c r="N236" s="221"/>
      <c r="O236" s="221"/>
      <c r="P236" s="221"/>
      <c r="Q236" s="221"/>
      <c r="R236" s="222"/>
      <c r="S236" s="222"/>
      <c r="T236" s="222"/>
      <c r="U236" s="222"/>
      <c r="V236" s="222"/>
      <c r="W236" s="222"/>
      <c r="X236" s="222"/>
      <c r="Y236" s="212"/>
      <c r="Z236" s="212"/>
      <c r="AA236" s="212"/>
      <c r="AB236" s="212"/>
      <c r="AC236" s="212"/>
      <c r="AD236" s="212"/>
      <c r="AE236" s="212"/>
      <c r="AF236" s="212"/>
      <c r="AG236" s="212" t="s">
        <v>231</v>
      </c>
      <c r="AH236" s="212">
        <v>2</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8" t="s">
        <v>487</v>
      </c>
      <c r="D237" s="252"/>
      <c r="E237" s="253">
        <v>7.1820000000000004</v>
      </c>
      <c r="F237" s="222"/>
      <c r="G237" s="222"/>
      <c r="H237" s="222"/>
      <c r="I237" s="222"/>
      <c r="J237" s="222"/>
      <c r="K237" s="222"/>
      <c r="L237" s="222"/>
      <c r="M237" s="222"/>
      <c r="N237" s="221"/>
      <c r="O237" s="221"/>
      <c r="P237" s="221"/>
      <c r="Q237" s="221"/>
      <c r="R237" s="222"/>
      <c r="S237" s="222"/>
      <c r="T237" s="222"/>
      <c r="U237" s="222"/>
      <c r="V237" s="222"/>
      <c r="W237" s="222"/>
      <c r="X237" s="222"/>
      <c r="Y237" s="212"/>
      <c r="Z237" s="212"/>
      <c r="AA237" s="212"/>
      <c r="AB237" s="212"/>
      <c r="AC237" s="212"/>
      <c r="AD237" s="212"/>
      <c r="AE237" s="212"/>
      <c r="AF237" s="212"/>
      <c r="AG237" s="212" t="s">
        <v>231</v>
      </c>
      <c r="AH237" s="212">
        <v>2</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8" t="s">
        <v>488</v>
      </c>
      <c r="D238" s="252"/>
      <c r="E238" s="253">
        <v>9.18</v>
      </c>
      <c r="F238" s="222"/>
      <c r="G238" s="222"/>
      <c r="H238" s="222"/>
      <c r="I238" s="222"/>
      <c r="J238" s="222"/>
      <c r="K238" s="222"/>
      <c r="L238" s="222"/>
      <c r="M238" s="222"/>
      <c r="N238" s="221"/>
      <c r="O238" s="221"/>
      <c r="P238" s="221"/>
      <c r="Q238" s="221"/>
      <c r="R238" s="222"/>
      <c r="S238" s="222"/>
      <c r="T238" s="222"/>
      <c r="U238" s="222"/>
      <c r="V238" s="222"/>
      <c r="W238" s="222"/>
      <c r="X238" s="222"/>
      <c r="Y238" s="212"/>
      <c r="Z238" s="212"/>
      <c r="AA238" s="212"/>
      <c r="AB238" s="212"/>
      <c r="AC238" s="212"/>
      <c r="AD238" s="212"/>
      <c r="AE238" s="212"/>
      <c r="AF238" s="212"/>
      <c r="AG238" s="212" t="s">
        <v>231</v>
      </c>
      <c r="AH238" s="212">
        <v>2</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8" t="s">
        <v>489</v>
      </c>
      <c r="D239" s="252"/>
      <c r="E239" s="253">
        <v>8.8556000000000008</v>
      </c>
      <c r="F239" s="222"/>
      <c r="G239" s="222"/>
      <c r="H239" s="222"/>
      <c r="I239" s="222"/>
      <c r="J239" s="222"/>
      <c r="K239" s="222"/>
      <c r="L239" s="222"/>
      <c r="M239" s="222"/>
      <c r="N239" s="221"/>
      <c r="O239" s="221"/>
      <c r="P239" s="221"/>
      <c r="Q239" s="221"/>
      <c r="R239" s="222"/>
      <c r="S239" s="222"/>
      <c r="T239" s="222"/>
      <c r="U239" s="222"/>
      <c r="V239" s="222"/>
      <c r="W239" s="222"/>
      <c r="X239" s="222"/>
      <c r="Y239" s="212"/>
      <c r="Z239" s="212"/>
      <c r="AA239" s="212"/>
      <c r="AB239" s="212"/>
      <c r="AC239" s="212"/>
      <c r="AD239" s="212"/>
      <c r="AE239" s="212"/>
      <c r="AF239" s="212"/>
      <c r="AG239" s="212" t="s">
        <v>231</v>
      </c>
      <c r="AH239" s="212">
        <v>2</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8" t="s">
        <v>490</v>
      </c>
      <c r="D240" s="252"/>
      <c r="E240" s="253">
        <v>5.5941999999999998</v>
      </c>
      <c r="F240" s="222"/>
      <c r="G240" s="222"/>
      <c r="H240" s="222"/>
      <c r="I240" s="222"/>
      <c r="J240" s="222"/>
      <c r="K240" s="222"/>
      <c r="L240" s="222"/>
      <c r="M240" s="222"/>
      <c r="N240" s="221"/>
      <c r="O240" s="221"/>
      <c r="P240" s="221"/>
      <c r="Q240" s="221"/>
      <c r="R240" s="222"/>
      <c r="S240" s="222"/>
      <c r="T240" s="222"/>
      <c r="U240" s="222"/>
      <c r="V240" s="222"/>
      <c r="W240" s="222"/>
      <c r="X240" s="222"/>
      <c r="Y240" s="212"/>
      <c r="Z240" s="212"/>
      <c r="AA240" s="212"/>
      <c r="AB240" s="212"/>
      <c r="AC240" s="212"/>
      <c r="AD240" s="212"/>
      <c r="AE240" s="212"/>
      <c r="AF240" s="212"/>
      <c r="AG240" s="212" t="s">
        <v>231</v>
      </c>
      <c r="AH240" s="212">
        <v>2</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8" t="s">
        <v>491</v>
      </c>
      <c r="D241" s="252"/>
      <c r="E241" s="253">
        <v>8.32</v>
      </c>
      <c r="F241" s="222"/>
      <c r="G241" s="222"/>
      <c r="H241" s="222"/>
      <c r="I241" s="222"/>
      <c r="J241" s="222"/>
      <c r="K241" s="222"/>
      <c r="L241" s="222"/>
      <c r="M241" s="222"/>
      <c r="N241" s="221"/>
      <c r="O241" s="221"/>
      <c r="P241" s="221"/>
      <c r="Q241" s="221"/>
      <c r="R241" s="222"/>
      <c r="S241" s="222"/>
      <c r="T241" s="222"/>
      <c r="U241" s="222"/>
      <c r="V241" s="222"/>
      <c r="W241" s="222"/>
      <c r="X241" s="222"/>
      <c r="Y241" s="212"/>
      <c r="Z241" s="212"/>
      <c r="AA241" s="212"/>
      <c r="AB241" s="212"/>
      <c r="AC241" s="212"/>
      <c r="AD241" s="212"/>
      <c r="AE241" s="212"/>
      <c r="AF241" s="212"/>
      <c r="AG241" s="212" t="s">
        <v>231</v>
      </c>
      <c r="AH241" s="212">
        <v>2</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8" t="s">
        <v>436</v>
      </c>
      <c r="D242" s="252"/>
      <c r="E242" s="253"/>
      <c r="F242" s="222"/>
      <c r="G242" s="222"/>
      <c r="H242" s="222"/>
      <c r="I242" s="222"/>
      <c r="J242" s="222"/>
      <c r="K242" s="222"/>
      <c r="L242" s="222"/>
      <c r="M242" s="222"/>
      <c r="N242" s="221"/>
      <c r="O242" s="221"/>
      <c r="P242" s="221"/>
      <c r="Q242" s="221"/>
      <c r="R242" s="222"/>
      <c r="S242" s="222"/>
      <c r="T242" s="222"/>
      <c r="U242" s="222"/>
      <c r="V242" s="222"/>
      <c r="W242" s="222"/>
      <c r="X242" s="222"/>
      <c r="Y242" s="212"/>
      <c r="Z242" s="212"/>
      <c r="AA242" s="212"/>
      <c r="AB242" s="212"/>
      <c r="AC242" s="212"/>
      <c r="AD242" s="212"/>
      <c r="AE242" s="212"/>
      <c r="AF242" s="212"/>
      <c r="AG242" s="212" t="s">
        <v>231</v>
      </c>
      <c r="AH242" s="212">
        <v>2</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8" t="s">
        <v>492</v>
      </c>
      <c r="D243" s="252"/>
      <c r="E243" s="253">
        <v>10.728</v>
      </c>
      <c r="F243" s="222"/>
      <c r="G243" s="222"/>
      <c r="H243" s="222"/>
      <c r="I243" s="222"/>
      <c r="J243" s="222"/>
      <c r="K243" s="222"/>
      <c r="L243" s="222"/>
      <c r="M243" s="222"/>
      <c r="N243" s="221"/>
      <c r="O243" s="221"/>
      <c r="P243" s="221"/>
      <c r="Q243" s="221"/>
      <c r="R243" s="222"/>
      <c r="S243" s="222"/>
      <c r="T243" s="222"/>
      <c r="U243" s="222"/>
      <c r="V243" s="222"/>
      <c r="W243" s="222"/>
      <c r="X243" s="222"/>
      <c r="Y243" s="212"/>
      <c r="Z243" s="212"/>
      <c r="AA243" s="212"/>
      <c r="AB243" s="212"/>
      <c r="AC243" s="212"/>
      <c r="AD243" s="212"/>
      <c r="AE243" s="212"/>
      <c r="AF243" s="212"/>
      <c r="AG243" s="212" t="s">
        <v>231</v>
      </c>
      <c r="AH243" s="212">
        <v>2</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8" t="s">
        <v>493</v>
      </c>
      <c r="D244" s="252"/>
      <c r="E244" s="253">
        <v>6.8879999999999999</v>
      </c>
      <c r="F244" s="222"/>
      <c r="G244" s="222"/>
      <c r="H244" s="222"/>
      <c r="I244" s="222"/>
      <c r="J244" s="222"/>
      <c r="K244" s="222"/>
      <c r="L244" s="222"/>
      <c r="M244" s="222"/>
      <c r="N244" s="221"/>
      <c r="O244" s="221"/>
      <c r="P244" s="221"/>
      <c r="Q244" s="221"/>
      <c r="R244" s="222"/>
      <c r="S244" s="222"/>
      <c r="T244" s="222"/>
      <c r="U244" s="222"/>
      <c r="V244" s="222"/>
      <c r="W244" s="222"/>
      <c r="X244" s="222"/>
      <c r="Y244" s="212"/>
      <c r="Z244" s="212"/>
      <c r="AA244" s="212"/>
      <c r="AB244" s="212"/>
      <c r="AC244" s="212"/>
      <c r="AD244" s="212"/>
      <c r="AE244" s="212"/>
      <c r="AF244" s="212"/>
      <c r="AG244" s="212" t="s">
        <v>231</v>
      </c>
      <c r="AH244" s="212">
        <v>2</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8" t="s">
        <v>494</v>
      </c>
      <c r="D245" s="252"/>
      <c r="E245" s="253">
        <v>2.2229999999999999</v>
      </c>
      <c r="F245" s="222"/>
      <c r="G245" s="222"/>
      <c r="H245" s="222"/>
      <c r="I245" s="222"/>
      <c r="J245" s="222"/>
      <c r="K245" s="222"/>
      <c r="L245" s="222"/>
      <c r="M245" s="222"/>
      <c r="N245" s="221"/>
      <c r="O245" s="221"/>
      <c r="P245" s="221"/>
      <c r="Q245" s="221"/>
      <c r="R245" s="222"/>
      <c r="S245" s="222"/>
      <c r="T245" s="222"/>
      <c r="U245" s="222"/>
      <c r="V245" s="222"/>
      <c r="W245" s="222"/>
      <c r="X245" s="222"/>
      <c r="Y245" s="212"/>
      <c r="Z245" s="212"/>
      <c r="AA245" s="212"/>
      <c r="AB245" s="212"/>
      <c r="AC245" s="212"/>
      <c r="AD245" s="212"/>
      <c r="AE245" s="212"/>
      <c r="AF245" s="212"/>
      <c r="AG245" s="212" t="s">
        <v>231</v>
      </c>
      <c r="AH245" s="212">
        <v>2</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8" t="s">
        <v>495</v>
      </c>
      <c r="D246" s="252"/>
      <c r="E246" s="253">
        <v>0.51300000000000001</v>
      </c>
      <c r="F246" s="222"/>
      <c r="G246" s="222"/>
      <c r="H246" s="222"/>
      <c r="I246" s="222"/>
      <c r="J246" s="222"/>
      <c r="K246" s="222"/>
      <c r="L246" s="222"/>
      <c r="M246" s="222"/>
      <c r="N246" s="221"/>
      <c r="O246" s="221"/>
      <c r="P246" s="221"/>
      <c r="Q246" s="221"/>
      <c r="R246" s="222"/>
      <c r="S246" s="222"/>
      <c r="T246" s="222"/>
      <c r="U246" s="222"/>
      <c r="V246" s="222"/>
      <c r="W246" s="222"/>
      <c r="X246" s="222"/>
      <c r="Y246" s="212"/>
      <c r="Z246" s="212"/>
      <c r="AA246" s="212"/>
      <c r="AB246" s="212"/>
      <c r="AC246" s="212"/>
      <c r="AD246" s="212"/>
      <c r="AE246" s="212"/>
      <c r="AF246" s="212"/>
      <c r="AG246" s="212" t="s">
        <v>231</v>
      </c>
      <c r="AH246" s="212">
        <v>2</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68" t="s">
        <v>496</v>
      </c>
      <c r="D247" s="252"/>
      <c r="E247" s="253">
        <v>2.8763999999999998</v>
      </c>
      <c r="F247" s="222"/>
      <c r="G247" s="222"/>
      <c r="H247" s="222"/>
      <c r="I247" s="222"/>
      <c r="J247" s="222"/>
      <c r="K247" s="222"/>
      <c r="L247" s="222"/>
      <c r="M247" s="222"/>
      <c r="N247" s="221"/>
      <c r="O247" s="221"/>
      <c r="P247" s="221"/>
      <c r="Q247" s="221"/>
      <c r="R247" s="222"/>
      <c r="S247" s="222"/>
      <c r="T247" s="222"/>
      <c r="U247" s="222"/>
      <c r="V247" s="222"/>
      <c r="W247" s="222"/>
      <c r="X247" s="222"/>
      <c r="Y247" s="212"/>
      <c r="Z247" s="212"/>
      <c r="AA247" s="212"/>
      <c r="AB247" s="212"/>
      <c r="AC247" s="212"/>
      <c r="AD247" s="212"/>
      <c r="AE247" s="212"/>
      <c r="AF247" s="212"/>
      <c r="AG247" s="212" t="s">
        <v>231</v>
      </c>
      <c r="AH247" s="212">
        <v>2</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8" t="s">
        <v>497</v>
      </c>
      <c r="D248" s="252"/>
      <c r="E248" s="253">
        <v>1.6859999999999999</v>
      </c>
      <c r="F248" s="222"/>
      <c r="G248" s="222"/>
      <c r="H248" s="222"/>
      <c r="I248" s="222"/>
      <c r="J248" s="222"/>
      <c r="K248" s="222"/>
      <c r="L248" s="222"/>
      <c r="M248" s="222"/>
      <c r="N248" s="221"/>
      <c r="O248" s="221"/>
      <c r="P248" s="221"/>
      <c r="Q248" s="221"/>
      <c r="R248" s="222"/>
      <c r="S248" s="222"/>
      <c r="T248" s="222"/>
      <c r="U248" s="222"/>
      <c r="V248" s="222"/>
      <c r="W248" s="222"/>
      <c r="X248" s="222"/>
      <c r="Y248" s="212"/>
      <c r="Z248" s="212"/>
      <c r="AA248" s="212"/>
      <c r="AB248" s="212"/>
      <c r="AC248" s="212"/>
      <c r="AD248" s="212"/>
      <c r="AE248" s="212"/>
      <c r="AF248" s="212"/>
      <c r="AG248" s="212" t="s">
        <v>231</v>
      </c>
      <c r="AH248" s="212">
        <v>2</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68" t="s">
        <v>498</v>
      </c>
      <c r="D249" s="252"/>
      <c r="E249" s="253">
        <v>5.4450000000000003</v>
      </c>
      <c r="F249" s="222"/>
      <c r="G249" s="222"/>
      <c r="H249" s="222"/>
      <c r="I249" s="222"/>
      <c r="J249" s="222"/>
      <c r="K249" s="222"/>
      <c r="L249" s="222"/>
      <c r="M249" s="222"/>
      <c r="N249" s="221"/>
      <c r="O249" s="221"/>
      <c r="P249" s="221"/>
      <c r="Q249" s="221"/>
      <c r="R249" s="222"/>
      <c r="S249" s="222"/>
      <c r="T249" s="222"/>
      <c r="U249" s="222"/>
      <c r="V249" s="222"/>
      <c r="W249" s="222"/>
      <c r="X249" s="222"/>
      <c r="Y249" s="212"/>
      <c r="Z249" s="212"/>
      <c r="AA249" s="212"/>
      <c r="AB249" s="212"/>
      <c r="AC249" s="212"/>
      <c r="AD249" s="212"/>
      <c r="AE249" s="212"/>
      <c r="AF249" s="212"/>
      <c r="AG249" s="212" t="s">
        <v>231</v>
      </c>
      <c r="AH249" s="212">
        <v>2</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8" t="s">
        <v>499</v>
      </c>
      <c r="D250" s="252"/>
      <c r="E250" s="253">
        <v>5.8343999999999996</v>
      </c>
      <c r="F250" s="222"/>
      <c r="G250" s="222"/>
      <c r="H250" s="222"/>
      <c r="I250" s="222"/>
      <c r="J250" s="222"/>
      <c r="K250" s="222"/>
      <c r="L250" s="222"/>
      <c r="M250" s="222"/>
      <c r="N250" s="221"/>
      <c r="O250" s="221"/>
      <c r="P250" s="221"/>
      <c r="Q250" s="221"/>
      <c r="R250" s="222"/>
      <c r="S250" s="222"/>
      <c r="T250" s="222"/>
      <c r="U250" s="222"/>
      <c r="V250" s="222"/>
      <c r="W250" s="222"/>
      <c r="X250" s="222"/>
      <c r="Y250" s="212"/>
      <c r="Z250" s="212"/>
      <c r="AA250" s="212"/>
      <c r="AB250" s="212"/>
      <c r="AC250" s="212"/>
      <c r="AD250" s="212"/>
      <c r="AE250" s="212"/>
      <c r="AF250" s="212"/>
      <c r="AG250" s="212" t="s">
        <v>231</v>
      </c>
      <c r="AH250" s="212">
        <v>2</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8" t="s">
        <v>500</v>
      </c>
      <c r="D251" s="252"/>
      <c r="E251" s="253">
        <v>5.5815599999999996</v>
      </c>
      <c r="F251" s="222"/>
      <c r="G251" s="222"/>
      <c r="H251" s="222"/>
      <c r="I251" s="222"/>
      <c r="J251" s="222"/>
      <c r="K251" s="222"/>
      <c r="L251" s="222"/>
      <c r="M251" s="222"/>
      <c r="N251" s="221"/>
      <c r="O251" s="221"/>
      <c r="P251" s="221"/>
      <c r="Q251" s="221"/>
      <c r="R251" s="222"/>
      <c r="S251" s="222"/>
      <c r="T251" s="222"/>
      <c r="U251" s="222"/>
      <c r="V251" s="222"/>
      <c r="W251" s="222"/>
      <c r="X251" s="222"/>
      <c r="Y251" s="212"/>
      <c r="Z251" s="212"/>
      <c r="AA251" s="212"/>
      <c r="AB251" s="212"/>
      <c r="AC251" s="212"/>
      <c r="AD251" s="212"/>
      <c r="AE251" s="212"/>
      <c r="AF251" s="212"/>
      <c r="AG251" s="212" t="s">
        <v>231</v>
      </c>
      <c r="AH251" s="212">
        <v>2</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8" t="s">
        <v>501</v>
      </c>
      <c r="D252" s="252"/>
      <c r="E252" s="253">
        <v>0.72</v>
      </c>
      <c r="F252" s="222"/>
      <c r="G252" s="222"/>
      <c r="H252" s="222"/>
      <c r="I252" s="222"/>
      <c r="J252" s="222"/>
      <c r="K252" s="222"/>
      <c r="L252" s="222"/>
      <c r="M252" s="222"/>
      <c r="N252" s="221"/>
      <c r="O252" s="221"/>
      <c r="P252" s="221"/>
      <c r="Q252" s="221"/>
      <c r="R252" s="222"/>
      <c r="S252" s="222"/>
      <c r="T252" s="222"/>
      <c r="U252" s="222"/>
      <c r="V252" s="222"/>
      <c r="W252" s="222"/>
      <c r="X252" s="222"/>
      <c r="Y252" s="212"/>
      <c r="Z252" s="212"/>
      <c r="AA252" s="212"/>
      <c r="AB252" s="212"/>
      <c r="AC252" s="212"/>
      <c r="AD252" s="212"/>
      <c r="AE252" s="212"/>
      <c r="AF252" s="212"/>
      <c r="AG252" s="212" t="s">
        <v>231</v>
      </c>
      <c r="AH252" s="212">
        <v>2</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8" t="s">
        <v>502</v>
      </c>
      <c r="D253" s="252"/>
      <c r="E253" s="253">
        <v>5.7844800000000003</v>
      </c>
      <c r="F253" s="222"/>
      <c r="G253" s="222"/>
      <c r="H253" s="222"/>
      <c r="I253" s="222"/>
      <c r="J253" s="222"/>
      <c r="K253" s="222"/>
      <c r="L253" s="222"/>
      <c r="M253" s="222"/>
      <c r="N253" s="221"/>
      <c r="O253" s="221"/>
      <c r="P253" s="221"/>
      <c r="Q253" s="221"/>
      <c r="R253" s="222"/>
      <c r="S253" s="222"/>
      <c r="T253" s="222"/>
      <c r="U253" s="222"/>
      <c r="V253" s="222"/>
      <c r="W253" s="222"/>
      <c r="X253" s="222"/>
      <c r="Y253" s="212"/>
      <c r="Z253" s="212"/>
      <c r="AA253" s="212"/>
      <c r="AB253" s="212"/>
      <c r="AC253" s="212"/>
      <c r="AD253" s="212"/>
      <c r="AE253" s="212"/>
      <c r="AF253" s="212"/>
      <c r="AG253" s="212" t="s">
        <v>231</v>
      </c>
      <c r="AH253" s="212">
        <v>2</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8" t="s">
        <v>503</v>
      </c>
      <c r="D254" s="252"/>
      <c r="E254" s="253">
        <v>5.4720000000000004</v>
      </c>
      <c r="F254" s="222"/>
      <c r="G254" s="222"/>
      <c r="H254" s="222"/>
      <c r="I254" s="222"/>
      <c r="J254" s="222"/>
      <c r="K254" s="222"/>
      <c r="L254" s="222"/>
      <c r="M254" s="222"/>
      <c r="N254" s="221"/>
      <c r="O254" s="221"/>
      <c r="P254" s="221"/>
      <c r="Q254" s="221"/>
      <c r="R254" s="222"/>
      <c r="S254" s="222"/>
      <c r="T254" s="222"/>
      <c r="U254" s="222"/>
      <c r="V254" s="222"/>
      <c r="W254" s="222"/>
      <c r="X254" s="222"/>
      <c r="Y254" s="212"/>
      <c r="Z254" s="212"/>
      <c r="AA254" s="212"/>
      <c r="AB254" s="212"/>
      <c r="AC254" s="212"/>
      <c r="AD254" s="212"/>
      <c r="AE254" s="212"/>
      <c r="AF254" s="212"/>
      <c r="AG254" s="212" t="s">
        <v>231</v>
      </c>
      <c r="AH254" s="212">
        <v>2</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8" t="s">
        <v>504</v>
      </c>
      <c r="D255" s="252"/>
      <c r="E255" s="253">
        <v>2.2949999999999999</v>
      </c>
      <c r="F255" s="222"/>
      <c r="G255" s="222"/>
      <c r="H255" s="222"/>
      <c r="I255" s="222"/>
      <c r="J255" s="222"/>
      <c r="K255" s="222"/>
      <c r="L255" s="222"/>
      <c r="M255" s="222"/>
      <c r="N255" s="221"/>
      <c r="O255" s="221"/>
      <c r="P255" s="221"/>
      <c r="Q255" s="221"/>
      <c r="R255" s="222"/>
      <c r="S255" s="222"/>
      <c r="T255" s="222"/>
      <c r="U255" s="222"/>
      <c r="V255" s="222"/>
      <c r="W255" s="222"/>
      <c r="X255" s="222"/>
      <c r="Y255" s="212"/>
      <c r="Z255" s="212"/>
      <c r="AA255" s="212"/>
      <c r="AB255" s="212"/>
      <c r="AC255" s="212"/>
      <c r="AD255" s="212"/>
      <c r="AE255" s="212"/>
      <c r="AF255" s="212"/>
      <c r="AG255" s="212" t="s">
        <v>231</v>
      </c>
      <c r="AH255" s="212">
        <v>2</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8" t="s">
        <v>505</v>
      </c>
      <c r="D256" s="252"/>
      <c r="E256" s="253">
        <v>0.27</v>
      </c>
      <c r="F256" s="222"/>
      <c r="G256" s="222"/>
      <c r="H256" s="222"/>
      <c r="I256" s="222"/>
      <c r="J256" s="222"/>
      <c r="K256" s="222"/>
      <c r="L256" s="222"/>
      <c r="M256" s="222"/>
      <c r="N256" s="221"/>
      <c r="O256" s="221"/>
      <c r="P256" s="221"/>
      <c r="Q256" s="221"/>
      <c r="R256" s="222"/>
      <c r="S256" s="222"/>
      <c r="T256" s="222"/>
      <c r="U256" s="222"/>
      <c r="V256" s="222"/>
      <c r="W256" s="222"/>
      <c r="X256" s="222"/>
      <c r="Y256" s="212"/>
      <c r="Z256" s="212"/>
      <c r="AA256" s="212"/>
      <c r="AB256" s="212"/>
      <c r="AC256" s="212"/>
      <c r="AD256" s="212"/>
      <c r="AE256" s="212"/>
      <c r="AF256" s="212"/>
      <c r="AG256" s="212" t="s">
        <v>231</v>
      </c>
      <c r="AH256" s="212">
        <v>2</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8" t="s">
        <v>506</v>
      </c>
      <c r="D257" s="252"/>
      <c r="E257" s="253">
        <v>5.3040000000000003</v>
      </c>
      <c r="F257" s="222"/>
      <c r="G257" s="222"/>
      <c r="H257" s="222"/>
      <c r="I257" s="222"/>
      <c r="J257" s="222"/>
      <c r="K257" s="222"/>
      <c r="L257" s="222"/>
      <c r="M257" s="222"/>
      <c r="N257" s="221"/>
      <c r="O257" s="221"/>
      <c r="P257" s="221"/>
      <c r="Q257" s="221"/>
      <c r="R257" s="222"/>
      <c r="S257" s="222"/>
      <c r="T257" s="222"/>
      <c r="U257" s="222"/>
      <c r="V257" s="222"/>
      <c r="W257" s="222"/>
      <c r="X257" s="222"/>
      <c r="Y257" s="212"/>
      <c r="Z257" s="212"/>
      <c r="AA257" s="212"/>
      <c r="AB257" s="212"/>
      <c r="AC257" s="212"/>
      <c r="AD257" s="212"/>
      <c r="AE257" s="212"/>
      <c r="AF257" s="212"/>
      <c r="AG257" s="212" t="s">
        <v>231</v>
      </c>
      <c r="AH257" s="212">
        <v>2</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9" t="s">
        <v>287</v>
      </c>
      <c r="D258" s="254"/>
      <c r="E258" s="255">
        <v>216.05663999999999</v>
      </c>
      <c r="F258" s="222"/>
      <c r="G258" s="222"/>
      <c r="H258" s="222"/>
      <c r="I258" s="222"/>
      <c r="J258" s="222"/>
      <c r="K258" s="222"/>
      <c r="L258" s="222"/>
      <c r="M258" s="222"/>
      <c r="N258" s="221"/>
      <c r="O258" s="221"/>
      <c r="P258" s="221"/>
      <c r="Q258" s="221"/>
      <c r="R258" s="222"/>
      <c r="S258" s="222"/>
      <c r="T258" s="222"/>
      <c r="U258" s="222"/>
      <c r="V258" s="222"/>
      <c r="W258" s="222"/>
      <c r="X258" s="222"/>
      <c r="Y258" s="212"/>
      <c r="Z258" s="212"/>
      <c r="AA258" s="212"/>
      <c r="AB258" s="212"/>
      <c r="AC258" s="212"/>
      <c r="AD258" s="212"/>
      <c r="AE258" s="212"/>
      <c r="AF258" s="212"/>
      <c r="AG258" s="212" t="s">
        <v>231</v>
      </c>
      <c r="AH258" s="212">
        <v>3</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7" t="s">
        <v>289</v>
      </c>
      <c r="D259" s="252"/>
      <c r="E259" s="253"/>
      <c r="F259" s="222"/>
      <c r="G259" s="222"/>
      <c r="H259" s="222"/>
      <c r="I259" s="222"/>
      <c r="J259" s="222"/>
      <c r="K259" s="222"/>
      <c r="L259" s="222"/>
      <c r="M259" s="222"/>
      <c r="N259" s="221"/>
      <c r="O259" s="221"/>
      <c r="P259" s="221"/>
      <c r="Q259" s="221"/>
      <c r="R259" s="222"/>
      <c r="S259" s="222"/>
      <c r="T259" s="222"/>
      <c r="U259" s="222"/>
      <c r="V259" s="222"/>
      <c r="W259" s="222"/>
      <c r="X259" s="222"/>
      <c r="Y259" s="212"/>
      <c r="Z259" s="212"/>
      <c r="AA259" s="212"/>
      <c r="AB259" s="212"/>
      <c r="AC259" s="212"/>
      <c r="AD259" s="212"/>
      <c r="AE259" s="212"/>
      <c r="AF259" s="212"/>
      <c r="AG259" s="212" t="s">
        <v>231</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47" t="s">
        <v>507</v>
      </c>
      <c r="D260" s="223"/>
      <c r="E260" s="224">
        <v>172.84531000000001</v>
      </c>
      <c r="F260" s="222"/>
      <c r="G260" s="222"/>
      <c r="H260" s="222"/>
      <c r="I260" s="222"/>
      <c r="J260" s="222"/>
      <c r="K260" s="222"/>
      <c r="L260" s="222"/>
      <c r="M260" s="222"/>
      <c r="N260" s="221"/>
      <c r="O260" s="221"/>
      <c r="P260" s="221"/>
      <c r="Q260" s="221"/>
      <c r="R260" s="222"/>
      <c r="S260" s="222"/>
      <c r="T260" s="222"/>
      <c r="U260" s="222"/>
      <c r="V260" s="222"/>
      <c r="W260" s="222"/>
      <c r="X260" s="222"/>
      <c r="Y260" s="212"/>
      <c r="Z260" s="212"/>
      <c r="AA260" s="212"/>
      <c r="AB260" s="212"/>
      <c r="AC260" s="212"/>
      <c r="AD260" s="212"/>
      <c r="AE260" s="212"/>
      <c r="AF260" s="212"/>
      <c r="AG260" s="212" t="s">
        <v>231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47" t="s">
        <v>508</v>
      </c>
      <c r="D261" s="223"/>
      <c r="E261" s="224"/>
      <c r="F261" s="222"/>
      <c r="G261" s="222"/>
      <c r="H261" s="222"/>
      <c r="I261" s="222"/>
      <c r="J261" s="222"/>
      <c r="K261" s="222"/>
      <c r="L261" s="222"/>
      <c r="M261" s="222"/>
      <c r="N261" s="221"/>
      <c r="O261" s="221"/>
      <c r="P261" s="221"/>
      <c r="Q261" s="221"/>
      <c r="R261" s="222"/>
      <c r="S261" s="222"/>
      <c r="T261" s="222"/>
      <c r="U261" s="222"/>
      <c r="V261" s="222"/>
      <c r="W261" s="222"/>
      <c r="X261" s="222"/>
      <c r="Y261" s="212"/>
      <c r="Z261" s="212"/>
      <c r="AA261" s="212"/>
      <c r="AB261" s="212"/>
      <c r="AC261" s="212"/>
      <c r="AD261" s="212"/>
      <c r="AE261" s="212"/>
      <c r="AF261" s="212"/>
      <c r="AG261" s="212" t="s">
        <v>231</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47" t="s">
        <v>509</v>
      </c>
      <c r="D262" s="223"/>
      <c r="E262" s="224">
        <v>93.5</v>
      </c>
      <c r="F262" s="222"/>
      <c r="G262" s="222"/>
      <c r="H262" s="222"/>
      <c r="I262" s="222"/>
      <c r="J262" s="222"/>
      <c r="K262" s="222"/>
      <c r="L262" s="222"/>
      <c r="M262" s="222"/>
      <c r="N262" s="221"/>
      <c r="O262" s="221"/>
      <c r="P262" s="221"/>
      <c r="Q262" s="221"/>
      <c r="R262" s="222"/>
      <c r="S262" s="222"/>
      <c r="T262" s="222"/>
      <c r="U262" s="222"/>
      <c r="V262" s="222"/>
      <c r="W262" s="222"/>
      <c r="X262" s="222"/>
      <c r="Y262" s="212"/>
      <c r="Z262" s="212"/>
      <c r="AA262" s="212"/>
      <c r="AB262" s="212"/>
      <c r="AC262" s="212"/>
      <c r="AD262" s="212"/>
      <c r="AE262" s="212"/>
      <c r="AF262" s="212"/>
      <c r="AG262" s="212" t="s">
        <v>231</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32">
        <v>21</v>
      </c>
      <c r="B263" s="233" t="s">
        <v>510</v>
      </c>
      <c r="C263" s="244" t="s">
        <v>511</v>
      </c>
      <c r="D263" s="234" t="s">
        <v>331</v>
      </c>
      <c r="E263" s="235">
        <v>66.586330000000004</v>
      </c>
      <c r="F263" s="236"/>
      <c r="G263" s="237">
        <f>ROUND(E263*F263,2)</f>
        <v>0</v>
      </c>
      <c r="H263" s="236"/>
      <c r="I263" s="237">
        <f>ROUND(E263*H263,2)</f>
        <v>0</v>
      </c>
      <c r="J263" s="236"/>
      <c r="K263" s="237">
        <f>ROUND(E263*J263,2)</f>
        <v>0</v>
      </c>
      <c r="L263" s="237">
        <v>21</v>
      </c>
      <c r="M263" s="237">
        <f>G263*(1+L263/100)</f>
        <v>0</v>
      </c>
      <c r="N263" s="235">
        <v>0</v>
      </c>
      <c r="O263" s="235">
        <f>ROUND(E263*N263,2)</f>
        <v>0</v>
      </c>
      <c r="P263" s="235">
        <v>0</v>
      </c>
      <c r="Q263" s="235">
        <f>ROUND(E263*P263,2)</f>
        <v>0</v>
      </c>
      <c r="R263" s="237" t="s">
        <v>272</v>
      </c>
      <c r="S263" s="237" t="s">
        <v>224</v>
      </c>
      <c r="T263" s="238" t="s">
        <v>224</v>
      </c>
      <c r="U263" s="222">
        <v>4.66</v>
      </c>
      <c r="V263" s="222">
        <f>ROUND(E263*U263,2)</f>
        <v>310.29000000000002</v>
      </c>
      <c r="W263" s="222"/>
      <c r="X263" s="222" t="s">
        <v>273</v>
      </c>
      <c r="Y263" s="212"/>
      <c r="Z263" s="212"/>
      <c r="AA263" s="212"/>
      <c r="AB263" s="212"/>
      <c r="AC263" s="212"/>
      <c r="AD263" s="212"/>
      <c r="AE263" s="212"/>
      <c r="AF263" s="212"/>
      <c r="AG263" s="212" t="s">
        <v>274</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66" t="s">
        <v>477</v>
      </c>
      <c r="D264" s="258"/>
      <c r="E264" s="258"/>
      <c r="F264" s="258"/>
      <c r="G264" s="258"/>
      <c r="H264" s="222"/>
      <c r="I264" s="222"/>
      <c r="J264" s="222"/>
      <c r="K264" s="222"/>
      <c r="L264" s="222"/>
      <c r="M264" s="222"/>
      <c r="N264" s="221"/>
      <c r="O264" s="221"/>
      <c r="P264" s="221"/>
      <c r="Q264" s="221"/>
      <c r="R264" s="222"/>
      <c r="S264" s="222"/>
      <c r="T264" s="222"/>
      <c r="U264" s="222"/>
      <c r="V264" s="222"/>
      <c r="W264" s="222"/>
      <c r="X264" s="222"/>
      <c r="Y264" s="212"/>
      <c r="Z264" s="212"/>
      <c r="AA264" s="212"/>
      <c r="AB264" s="212"/>
      <c r="AC264" s="212"/>
      <c r="AD264" s="212"/>
      <c r="AE264" s="212"/>
      <c r="AF264" s="212"/>
      <c r="AG264" s="212" t="s">
        <v>276</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47" t="s">
        <v>512</v>
      </c>
      <c r="D265" s="223"/>
      <c r="E265" s="224">
        <v>43.211329999999997</v>
      </c>
      <c r="F265" s="222"/>
      <c r="G265" s="222"/>
      <c r="H265" s="222"/>
      <c r="I265" s="222"/>
      <c r="J265" s="222"/>
      <c r="K265" s="222"/>
      <c r="L265" s="222"/>
      <c r="M265" s="222"/>
      <c r="N265" s="221"/>
      <c r="O265" s="221"/>
      <c r="P265" s="221"/>
      <c r="Q265" s="221"/>
      <c r="R265" s="222"/>
      <c r="S265" s="222"/>
      <c r="T265" s="222"/>
      <c r="U265" s="222"/>
      <c r="V265" s="222"/>
      <c r="W265" s="222"/>
      <c r="X265" s="222"/>
      <c r="Y265" s="212"/>
      <c r="Z265" s="212"/>
      <c r="AA265" s="212"/>
      <c r="AB265" s="212"/>
      <c r="AC265" s="212"/>
      <c r="AD265" s="212"/>
      <c r="AE265" s="212"/>
      <c r="AF265" s="212"/>
      <c r="AG265" s="212" t="s">
        <v>231</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47" t="s">
        <v>508</v>
      </c>
      <c r="D266" s="223"/>
      <c r="E266" s="224"/>
      <c r="F266" s="222"/>
      <c r="G266" s="222"/>
      <c r="H266" s="222"/>
      <c r="I266" s="222"/>
      <c r="J266" s="222"/>
      <c r="K266" s="222"/>
      <c r="L266" s="222"/>
      <c r="M266" s="222"/>
      <c r="N266" s="221"/>
      <c r="O266" s="221"/>
      <c r="P266" s="221"/>
      <c r="Q266" s="221"/>
      <c r="R266" s="222"/>
      <c r="S266" s="222"/>
      <c r="T266" s="222"/>
      <c r="U266" s="222"/>
      <c r="V266" s="222"/>
      <c r="W266" s="222"/>
      <c r="X266" s="222"/>
      <c r="Y266" s="212"/>
      <c r="Z266" s="212"/>
      <c r="AA266" s="212"/>
      <c r="AB266" s="212"/>
      <c r="AC266" s="212"/>
      <c r="AD266" s="212"/>
      <c r="AE266" s="212"/>
      <c r="AF266" s="212"/>
      <c r="AG266" s="212" t="s">
        <v>231</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47" t="s">
        <v>513</v>
      </c>
      <c r="D267" s="223"/>
      <c r="E267" s="224">
        <v>23.375</v>
      </c>
      <c r="F267" s="222"/>
      <c r="G267" s="222"/>
      <c r="H267" s="222"/>
      <c r="I267" s="222"/>
      <c r="J267" s="222"/>
      <c r="K267" s="222"/>
      <c r="L267" s="222"/>
      <c r="M267" s="222"/>
      <c r="N267" s="221"/>
      <c r="O267" s="221"/>
      <c r="P267" s="221"/>
      <c r="Q267" s="221"/>
      <c r="R267" s="222"/>
      <c r="S267" s="222"/>
      <c r="T267" s="222"/>
      <c r="U267" s="222"/>
      <c r="V267" s="222"/>
      <c r="W267" s="222"/>
      <c r="X267" s="222"/>
      <c r="Y267" s="212"/>
      <c r="Z267" s="212"/>
      <c r="AA267" s="212"/>
      <c r="AB267" s="212"/>
      <c r="AC267" s="212"/>
      <c r="AD267" s="212"/>
      <c r="AE267" s="212"/>
      <c r="AF267" s="212"/>
      <c r="AG267" s="212" t="s">
        <v>231</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22.5" outlineLevel="1" x14ac:dyDescent="0.2">
      <c r="A268" s="232">
        <v>22</v>
      </c>
      <c r="B268" s="233" t="s">
        <v>514</v>
      </c>
      <c r="C268" s="244" t="s">
        <v>515</v>
      </c>
      <c r="D268" s="234" t="s">
        <v>516</v>
      </c>
      <c r="E268" s="235">
        <v>212.5</v>
      </c>
      <c r="F268" s="236"/>
      <c r="G268" s="237">
        <f>ROUND(E268*F268,2)</f>
        <v>0</v>
      </c>
      <c r="H268" s="236"/>
      <c r="I268" s="237">
        <f>ROUND(E268*H268,2)</f>
        <v>0</v>
      </c>
      <c r="J268" s="236"/>
      <c r="K268" s="237">
        <f>ROUND(E268*J268,2)</f>
        <v>0</v>
      </c>
      <c r="L268" s="237">
        <v>21</v>
      </c>
      <c r="M268" s="237">
        <f>G268*(1+L268/100)</f>
        <v>0</v>
      </c>
      <c r="N268" s="235">
        <v>8.5999999999999998E-4</v>
      </c>
      <c r="O268" s="235">
        <f>ROUND(E268*N268,2)</f>
        <v>0.18</v>
      </c>
      <c r="P268" s="235">
        <v>0</v>
      </c>
      <c r="Q268" s="235">
        <f>ROUND(E268*P268,2)</f>
        <v>0</v>
      </c>
      <c r="R268" s="237" t="s">
        <v>272</v>
      </c>
      <c r="S268" s="237" t="s">
        <v>224</v>
      </c>
      <c r="T268" s="238" t="s">
        <v>224</v>
      </c>
      <c r="U268" s="222">
        <v>0.48</v>
      </c>
      <c r="V268" s="222">
        <f>ROUND(E268*U268,2)</f>
        <v>102</v>
      </c>
      <c r="W268" s="222"/>
      <c r="X268" s="222" t="s">
        <v>273</v>
      </c>
      <c r="Y268" s="212"/>
      <c r="Z268" s="212"/>
      <c r="AA268" s="212"/>
      <c r="AB268" s="212"/>
      <c r="AC268" s="212"/>
      <c r="AD268" s="212"/>
      <c r="AE268" s="212"/>
      <c r="AF268" s="212"/>
      <c r="AG268" s="212" t="s">
        <v>274</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6" t="s">
        <v>517</v>
      </c>
      <c r="D269" s="258"/>
      <c r="E269" s="258"/>
      <c r="F269" s="258"/>
      <c r="G269" s="258"/>
      <c r="H269" s="222"/>
      <c r="I269" s="222"/>
      <c r="J269" s="222"/>
      <c r="K269" s="222"/>
      <c r="L269" s="222"/>
      <c r="M269" s="222"/>
      <c r="N269" s="221"/>
      <c r="O269" s="221"/>
      <c r="P269" s="221"/>
      <c r="Q269" s="221"/>
      <c r="R269" s="222"/>
      <c r="S269" s="222"/>
      <c r="T269" s="222"/>
      <c r="U269" s="222"/>
      <c r="V269" s="222"/>
      <c r="W269" s="222"/>
      <c r="X269" s="222"/>
      <c r="Y269" s="212"/>
      <c r="Z269" s="212"/>
      <c r="AA269" s="212"/>
      <c r="AB269" s="212"/>
      <c r="AC269" s="212"/>
      <c r="AD269" s="212"/>
      <c r="AE269" s="212"/>
      <c r="AF269" s="212"/>
      <c r="AG269" s="212" t="s">
        <v>276</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47" t="s">
        <v>518</v>
      </c>
      <c r="D270" s="223"/>
      <c r="E270" s="224">
        <v>212.5</v>
      </c>
      <c r="F270" s="222"/>
      <c r="G270" s="222"/>
      <c r="H270" s="222"/>
      <c r="I270" s="222"/>
      <c r="J270" s="222"/>
      <c r="K270" s="222"/>
      <c r="L270" s="222"/>
      <c r="M270" s="222"/>
      <c r="N270" s="221"/>
      <c r="O270" s="221"/>
      <c r="P270" s="221"/>
      <c r="Q270" s="221"/>
      <c r="R270" s="222"/>
      <c r="S270" s="222"/>
      <c r="T270" s="222"/>
      <c r="U270" s="222"/>
      <c r="V270" s="222"/>
      <c r="W270" s="222"/>
      <c r="X270" s="222"/>
      <c r="Y270" s="212"/>
      <c r="Z270" s="212"/>
      <c r="AA270" s="212"/>
      <c r="AB270" s="212"/>
      <c r="AC270" s="212"/>
      <c r="AD270" s="212"/>
      <c r="AE270" s="212"/>
      <c r="AF270" s="212"/>
      <c r="AG270" s="212" t="s">
        <v>231</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2">
        <v>23</v>
      </c>
      <c r="B271" s="233" t="s">
        <v>519</v>
      </c>
      <c r="C271" s="244" t="s">
        <v>520</v>
      </c>
      <c r="D271" s="234" t="s">
        <v>516</v>
      </c>
      <c r="E271" s="235">
        <v>212.5</v>
      </c>
      <c r="F271" s="236"/>
      <c r="G271" s="237">
        <f>ROUND(E271*F271,2)</f>
        <v>0</v>
      </c>
      <c r="H271" s="236"/>
      <c r="I271" s="237">
        <f>ROUND(E271*H271,2)</f>
        <v>0</v>
      </c>
      <c r="J271" s="236"/>
      <c r="K271" s="237">
        <f>ROUND(E271*J271,2)</f>
        <v>0</v>
      </c>
      <c r="L271" s="237">
        <v>21</v>
      </c>
      <c r="M271" s="237">
        <f>G271*(1+L271/100)</f>
        <v>0</v>
      </c>
      <c r="N271" s="235">
        <v>0</v>
      </c>
      <c r="O271" s="235">
        <f>ROUND(E271*N271,2)</f>
        <v>0</v>
      </c>
      <c r="P271" s="235">
        <v>0</v>
      </c>
      <c r="Q271" s="235">
        <f>ROUND(E271*P271,2)</f>
        <v>0</v>
      </c>
      <c r="R271" s="237" t="s">
        <v>272</v>
      </c>
      <c r="S271" s="237" t="s">
        <v>224</v>
      </c>
      <c r="T271" s="238" t="s">
        <v>224</v>
      </c>
      <c r="U271" s="222">
        <v>0.33</v>
      </c>
      <c r="V271" s="222">
        <f>ROUND(E271*U271,2)</f>
        <v>70.13</v>
      </c>
      <c r="W271" s="222"/>
      <c r="X271" s="222" t="s">
        <v>273</v>
      </c>
      <c r="Y271" s="212"/>
      <c r="Z271" s="212"/>
      <c r="AA271" s="212"/>
      <c r="AB271" s="212"/>
      <c r="AC271" s="212"/>
      <c r="AD271" s="212"/>
      <c r="AE271" s="212"/>
      <c r="AF271" s="212"/>
      <c r="AG271" s="212" t="s">
        <v>274</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6" t="s">
        <v>521</v>
      </c>
      <c r="D272" s="258"/>
      <c r="E272" s="258"/>
      <c r="F272" s="258"/>
      <c r="G272" s="258"/>
      <c r="H272" s="222"/>
      <c r="I272" s="222"/>
      <c r="J272" s="222"/>
      <c r="K272" s="222"/>
      <c r="L272" s="222"/>
      <c r="M272" s="222"/>
      <c r="N272" s="221"/>
      <c r="O272" s="221"/>
      <c r="P272" s="221"/>
      <c r="Q272" s="221"/>
      <c r="R272" s="222"/>
      <c r="S272" s="222"/>
      <c r="T272" s="222"/>
      <c r="U272" s="222"/>
      <c r="V272" s="222"/>
      <c r="W272" s="222"/>
      <c r="X272" s="222"/>
      <c r="Y272" s="212"/>
      <c r="Z272" s="212"/>
      <c r="AA272" s="212"/>
      <c r="AB272" s="212"/>
      <c r="AC272" s="212"/>
      <c r="AD272" s="212"/>
      <c r="AE272" s="212"/>
      <c r="AF272" s="212"/>
      <c r="AG272" s="212" t="s">
        <v>276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47" t="s">
        <v>522</v>
      </c>
      <c r="D273" s="223"/>
      <c r="E273" s="224">
        <v>212.5</v>
      </c>
      <c r="F273" s="222"/>
      <c r="G273" s="222"/>
      <c r="H273" s="222"/>
      <c r="I273" s="222"/>
      <c r="J273" s="222"/>
      <c r="K273" s="222"/>
      <c r="L273" s="222"/>
      <c r="M273" s="222"/>
      <c r="N273" s="221"/>
      <c r="O273" s="221"/>
      <c r="P273" s="221"/>
      <c r="Q273" s="221"/>
      <c r="R273" s="222"/>
      <c r="S273" s="222"/>
      <c r="T273" s="222"/>
      <c r="U273" s="222"/>
      <c r="V273" s="222"/>
      <c r="W273" s="222"/>
      <c r="X273" s="222"/>
      <c r="Y273" s="212"/>
      <c r="Z273" s="212"/>
      <c r="AA273" s="212"/>
      <c r="AB273" s="212"/>
      <c r="AC273" s="212"/>
      <c r="AD273" s="212"/>
      <c r="AE273" s="212"/>
      <c r="AF273" s="212"/>
      <c r="AG273" s="212" t="s">
        <v>231</v>
      </c>
      <c r="AH273" s="212">
        <v>5</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32">
        <v>24</v>
      </c>
      <c r="B274" s="233" t="s">
        <v>523</v>
      </c>
      <c r="C274" s="244" t="s">
        <v>524</v>
      </c>
      <c r="D274" s="234" t="s">
        <v>516</v>
      </c>
      <c r="E274" s="235">
        <v>209</v>
      </c>
      <c r="F274" s="236"/>
      <c r="G274" s="237">
        <f>ROUND(E274*F274,2)</f>
        <v>0</v>
      </c>
      <c r="H274" s="236"/>
      <c r="I274" s="237">
        <f>ROUND(E274*H274,2)</f>
        <v>0</v>
      </c>
      <c r="J274" s="236"/>
      <c r="K274" s="237">
        <f>ROUND(E274*J274,2)</f>
        <v>0</v>
      </c>
      <c r="L274" s="237">
        <v>21</v>
      </c>
      <c r="M274" s="237">
        <f>G274*(1+L274/100)</f>
        <v>0</v>
      </c>
      <c r="N274" s="235">
        <v>1.49E-3</v>
      </c>
      <c r="O274" s="235">
        <f>ROUND(E274*N274,2)</f>
        <v>0.31</v>
      </c>
      <c r="P274" s="235">
        <v>0</v>
      </c>
      <c r="Q274" s="235">
        <f>ROUND(E274*P274,2)</f>
        <v>0</v>
      </c>
      <c r="R274" s="237" t="s">
        <v>272</v>
      </c>
      <c r="S274" s="237" t="s">
        <v>224</v>
      </c>
      <c r="T274" s="238" t="s">
        <v>224</v>
      </c>
      <c r="U274" s="222">
        <v>0.32300000000000001</v>
      </c>
      <c r="V274" s="222">
        <f>ROUND(E274*U274,2)</f>
        <v>67.510000000000005</v>
      </c>
      <c r="W274" s="222"/>
      <c r="X274" s="222" t="s">
        <v>273</v>
      </c>
      <c r="Y274" s="212"/>
      <c r="Z274" s="212"/>
      <c r="AA274" s="212"/>
      <c r="AB274" s="212"/>
      <c r="AC274" s="212"/>
      <c r="AD274" s="212"/>
      <c r="AE274" s="212"/>
      <c r="AF274" s="212"/>
      <c r="AG274" s="212" t="s">
        <v>274</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47" t="s">
        <v>525</v>
      </c>
      <c r="D275" s="223"/>
      <c r="E275" s="224">
        <v>209</v>
      </c>
      <c r="F275" s="222"/>
      <c r="G275" s="222"/>
      <c r="H275" s="222"/>
      <c r="I275" s="222"/>
      <c r="J275" s="222"/>
      <c r="K275" s="222"/>
      <c r="L275" s="222"/>
      <c r="M275" s="222"/>
      <c r="N275" s="221"/>
      <c r="O275" s="221"/>
      <c r="P275" s="221"/>
      <c r="Q275" s="221"/>
      <c r="R275" s="222"/>
      <c r="S275" s="222"/>
      <c r="T275" s="222"/>
      <c r="U275" s="222"/>
      <c r="V275" s="222"/>
      <c r="W275" s="222"/>
      <c r="X275" s="222"/>
      <c r="Y275" s="212"/>
      <c r="Z275" s="212"/>
      <c r="AA275" s="212"/>
      <c r="AB275" s="212"/>
      <c r="AC275" s="212"/>
      <c r="AD275" s="212"/>
      <c r="AE275" s="212"/>
      <c r="AF275" s="212"/>
      <c r="AG275" s="212" t="s">
        <v>231</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32">
        <v>25</v>
      </c>
      <c r="B276" s="233" t="s">
        <v>526</v>
      </c>
      <c r="C276" s="244" t="s">
        <v>527</v>
      </c>
      <c r="D276" s="234" t="s">
        <v>516</v>
      </c>
      <c r="E276" s="235">
        <v>209</v>
      </c>
      <c r="F276" s="236"/>
      <c r="G276" s="237">
        <f>ROUND(E276*F276,2)</f>
        <v>0</v>
      </c>
      <c r="H276" s="236"/>
      <c r="I276" s="237">
        <f>ROUND(E276*H276,2)</f>
        <v>0</v>
      </c>
      <c r="J276" s="236"/>
      <c r="K276" s="237">
        <f>ROUND(E276*J276,2)</f>
        <v>0</v>
      </c>
      <c r="L276" s="237">
        <v>21</v>
      </c>
      <c r="M276" s="237">
        <f>G276*(1+L276/100)</f>
        <v>0</v>
      </c>
      <c r="N276" s="235">
        <v>0</v>
      </c>
      <c r="O276" s="235">
        <f>ROUND(E276*N276,2)</f>
        <v>0</v>
      </c>
      <c r="P276" s="235">
        <v>0</v>
      </c>
      <c r="Q276" s="235">
        <f>ROUND(E276*P276,2)</f>
        <v>0</v>
      </c>
      <c r="R276" s="237" t="s">
        <v>272</v>
      </c>
      <c r="S276" s="237" t="s">
        <v>224</v>
      </c>
      <c r="T276" s="238" t="s">
        <v>224</v>
      </c>
      <c r="U276" s="222">
        <v>0.17100000000000001</v>
      </c>
      <c r="V276" s="222">
        <f>ROUND(E276*U276,2)</f>
        <v>35.74</v>
      </c>
      <c r="W276" s="222"/>
      <c r="X276" s="222" t="s">
        <v>273</v>
      </c>
      <c r="Y276" s="212"/>
      <c r="Z276" s="212"/>
      <c r="AA276" s="212"/>
      <c r="AB276" s="212"/>
      <c r="AC276" s="212"/>
      <c r="AD276" s="212"/>
      <c r="AE276" s="212"/>
      <c r="AF276" s="212"/>
      <c r="AG276" s="212" t="s">
        <v>274</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6" t="s">
        <v>528</v>
      </c>
      <c r="D277" s="258"/>
      <c r="E277" s="258"/>
      <c r="F277" s="258"/>
      <c r="G277" s="258"/>
      <c r="H277" s="222"/>
      <c r="I277" s="222"/>
      <c r="J277" s="222"/>
      <c r="K277" s="222"/>
      <c r="L277" s="222"/>
      <c r="M277" s="222"/>
      <c r="N277" s="221"/>
      <c r="O277" s="221"/>
      <c r="P277" s="221"/>
      <c r="Q277" s="221"/>
      <c r="R277" s="222"/>
      <c r="S277" s="222"/>
      <c r="T277" s="222"/>
      <c r="U277" s="222"/>
      <c r="V277" s="222"/>
      <c r="W277" s="222"/>
      <c r="X277" s="222"/>
      <c r="Y277" s="212"/>
      <c r="Z277" s="212"/>
      <c r="AA277" s="212"/>
      <c r="AB277" s="212"/>
      <c r="AC277" s="212"/>
      <c r="AD277" s="212"/>
      <c r="AE277" s="212"/>
      <c r="AF277" s="212"/>
      <c r="AG277" s="212" t="s">
        <v>276</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47" t="s">
        <v>529</v>
      </c>
      <c r="D278" s="223"/>
      <c r="E278" s="224">
        <v>209</v>
      </c>
      <c r="F278" s="222"/>
      <c r="G278" s="222"/>
      <c r="H278" s="222"/>
      <c r="I278" s="222"/>
      <c r="J278" s="222"/>
      <c r="K278" s="222"/>
      <c r="L278" s="222"/>
      <c r="M278" s="222"/>
      <c r="N278" s="221"/>
      <c r="O278" s="221"/>
      <c r="P278" s="221"/>
      <c r="Q278" s="221"/>
      <c r="R278" s="222"/>
      <c r="S278" s="222"/>
      <c r="T278" s="222"/>
      <c r="U278" s="222"/>
      <c r="V278" s="222"/>
      <c r="W278" s="222"/>
      <c r="X278" s="222"/>
      <c r="Y278" s="212"/>
      <c r="Z278" s="212"/>
      <c r="AA278" s="212"/>
      <c r="AB278" s="212"/>
      <c r="AC278" s="212"/>
      <c r="AD278" s="212"/>
      <c r="AE278" s="212"/>
      <c r="AF278" s="212"/>
      <c r="AG278" s="212" t="s">
        <v>231</v>
      </c>
      <c r="AH278" s="212">
        <v>5</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2">
        <v>26</v>
      </c>
      <c r="B279" s="233" t="s">
        <v>530</v>
      </c>
      <c r="C279" s="244" t="s">
        <v>531</v>
      </c>
      <c r="D279" s="234" t="s">
        <v>331</v>
      </c>
      <c r="E279" s="235">
        <v>313.5</v>
      </c>
      <c r="F279" s="236"/>
      <c r="G279" s="237">
        <f>ROUND(E279*F279,2)</f>
        <v>0</v>
      </c>
      <c r="H279" s="236"/>
      <c r="I279" s="237">
        <f>ROUND(E279*H279,2)</f>
        <v>0</v>
      </c>
      <c r="J279" s="236"/>
      <c r="K279" s="237">
        <f>ROUND(E279*J279,2)</f>
        <v>0</v>
      </c>
      <c r="L279" s="237">
        <v>21</v>
      </c>
      <c r="M279" s="237">
        <f>G279*(1+L279/100)</f>
        <v>0</v>
      </c>
      <c r="N279" s="235">
        <v>1.3699999999999999E-3</v>
      </c>
      <c r="O279" s="235">
        <f>ROUND(E279*N279,2)</f>
        <v>0.43</v>
      </c>
      <c r="P279" s="235">
        <v>0</v>
      </c>
      <c r="Q279" s="235">
        <f>ROUND(E279*P279,2)</f>
        <v>0</v>
      </c>
      <c r="R279" s="237" t="s">
        <v>272</v>
      </c>
      <c r="S279" s="237" t="s">
        <v>224</v>
      </c>
      <c r="T279" s="238" t="s">
        <v>224</v>
      </c>
      <c r="U279" s="222">
        <v>0.16400000000000001</v>
      </c>
      <c r="V279" s="222">
        <f>ROUND(E279*U279,2)</f>
        <v>51.41</v>
      </c>
      <c r="W279" s="222"/>
      <c r="X279" s="222" t="s">
        <v>273</v>
      </c>
      <c r="Y279" s="212"/>
      <c r="Z279" s="212"/>
      <c r="AA279" s="212"/>
      <c r="AB279" s="212"/>
      <c r="AC279" s="212"/>
      <c r="AD279" s="212"/>
      <c r="AE279" s="212"/>
      <c r="AF279" s="212"/>
      <c r="AG279" s="212" t="s">
        <v>274</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6" t="s">
        <v>532</v>
      </c>
      <c r="D280" s="258"/>
      <c r="E280" s="258"/>
      <c r="F280" s="258"/>
      <c r="G280" s="258"/>
      <c r="H280" s="222"/>
      <c r="I280" s="222"/>
      <c r="J280" s="222"/>
      <c r="K280" s="222"/>
      <c r="L280" s="222"/>
      <c r="M280" s="222"/>
      <c r="N280" s="221"/>
      <c r="O280" s="221"/>
      <c r="P280" s="221"/>
      <c r="Q280" s="221"/>
      <c r="R280" s="222"/>
      <c r="S280" s="222"/>
      <c r="T280" s="222"/>
      <c r="U280" s="222"/>
      <c r="V280" s="222"/>
      <c r="W280" s="222"/>
      <c r="X280" s="222"/>
      <c r="Y280" s="212"/>
      <c r="Z280" s="212"/>
      <c r="AA280" s="212"/>
      <c r="AB280" s="212"/>
      <c r="AC280" s="212"/>
      <c r="AD280" s="212"/>
      <c r="AE280" s="212"/>
      <c r="AF280" s="212"/>
      <c r="AG280" s="212" t="s">
        <v>276</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47" t="s">
        <v>533</v>
      </c>
      <c r="D281" s="223"/>
      <c r="E281" s="224">
        <v>313.5</v>
      </c>
      <c r="F281" s="222"/>
      <c r="G281" s="222"/>
      <c r="H281" s="222"/>
      <c r="I281" s="222"/>
      <c r="J281" s="222"/>
      <c r="K281" s="222"/>
      <c r="L281" s="222"/>
      <c r="M281" s="222"/>
      <c r="N281" s="221"/>
      <c r="O281" s="221"/>
      <c r="P281" s="221"/>
      <c r="Q281" s="221"/>
      <c r="R281" s="222"/>
      <c r="S281" s="222"/>
      <c r="T281" s="222"/>
      <c r="U281" s="222"/>
      <c r="V281" s="222"/>
      <c r="W281" s="222"/>
      <c r="X281" s="222"/>
      <c r="Y281" s="212"/>
      <c r="Z281" s="212"/>
      <c r="AA281" s="212"/>
      <c r="AB281" s="212"/>
      <c r="AC281" s="212"/>
      <c r="AD281" s="212"/>
      <c r="AE281" s="212"/>
      <c r="AF281" s="212"/>
      <c r="AG281" s="212" t="s">
        <v>231</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2">
        <v>27</v>
      </c>
      <c r="B282" s="233" t="s">
        <v>534</v>
      </c>
      <c r="C282" s="244" t="s">
        <v>535</v>
      </c>
      <c r="D282" s="234" t="s">
        <v>331</v>
      </c>
      <c r="E282" s="235">
        <v>313.5</v>
      </c>
      <c r="F282" s="236"/>
      <c r="G282" s="237">
        <f>ROUND(E282*F282,2)</f>
        <v>0</v>
      </c>
      <c r="H282" s="236"/>
      <c r="I282" s="237">
        <f>ROUND(E282*H282,2)</f>
        <v>0</v>
      </c>
      <c r="J282" s="236"/>
      <c r="K282" s="237">
        <f>ROUND(E282*J282,2)</f>
        <v>0</v>
      </c>
      <c r="L282" s="237">
        <v>21</v>
      </c>
      <c r="M282" s="237">
        <f>G282*(1+L282/100)</f>
        <v>0</v>
      </c>
      <c r="N282" s="235">
        <v>0</v>
      </c>
      <c r="O282" s="235">
        <f>ROUND(E282*N282,2)</f>
        <v>0</v>
      </c>
      <c r="P282" s="235">
        <v>0</v>
      </c>
      <c r="Q282" s="235">
        <f>ROUND(E282*P282,2)</f>
        <v>0</v>
      </c>
      <c r="R282" s="237" t="s">
        <v>272</v>
      </c>
      <c r="S282" s="237" t="s">
        <v>224</v>
      </c>
      <c r="T282" s="238" t="s">
        <v>224</v>
      </c>
      <c r="U282" s="222">
        <v>4.8000000000000001E-2</v>
      </c>
      <c r="V282" s="222">
        <f>ROUND(E282*U282,2)</f>
        <v>15.05</v>
      </c>
      <c r="W282" s="222"/>
      <c r="X282" s="222" t="s">
        <v>273</v>
      </c>
      <c r="Y282" s="212"/>
      <c r="Z282" s="212"/>
      <c r="AA282" s="212"/>
      <c r="AB282" s="212"/>
      <c r="AC282" s="212"/>
      <c r="AD282" s="212"/>
      <c r="AE282" s="212"/>
      <c r="AF282" s="212"/>
      <c r="AG282" s="212" t="s">
        <v>274</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6" t="s">
        <v>536</v>
      </c>
      <c r="D283" s="258"/>
      <c r="E283" s="258"/>
      <c r="F283" s="258"/>
      <c r="G283" s="258"/>
      <c r="H283" s="222"/>
      <c r="I283" s="222"/>
      <c r="J283" s="222"/>
      <c r="K283" s="222"/>
      <c r="L283" s="222"/>
      <c r="M283" s="222"/>
      <c r="N283" s="221"/>
      <c r="O283" s="221"/>
      <c r="P283" s="221"/>
      <c r="Q283" s="221"/>
      <c r="R283" s="222"/>
      <c r="S283" s="222"/>
      <c r="T283" s="222"/>
      <c r="U283" s="222"/>
      <c r="V283" s="222"/>
      <c r="W283" s="222"/>
      <c r="X283" s="222"/>
      <c r="Y283" s="212"/>
      <c r="Z283" s="212"/>
      <c r="AA283" s="212"/>
      <c r="AB283" s="212"/>
      <c r="AC283" s="212"/>
      <c r="AD283" s="212"/>
      <c r="AE283" s="212"/>
      <c r="AF283" s="212"/>
      <c r="AG283" s="212" t="s">
        <v>276</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47" t="s">
        <v>537</v>
      </c>
      <c r="D284" s="223"/>
      <c r="E284" s="224">
        <v>313.5</v>
      </c>
      <c r="F284" s="222"/>
      <c r="G284" s="222"/>
      <c r="H284" s="222"/>
      <c r="I284" s="222"/>
      <c r="J284" s="222"/>
      <c r="K284" s="222"/>
      <c r="L284" s="222"/>
      <c r="M284" s="222"/>
      <c r="N284" s="221"/>
      <c r="O284" s="221"/>
      <c r="P284" s="221"/>
      <c r="Q284" s="221"/>
      <c r="R284" s="222"/>
      <c r="S284" s="222"/>
      <c r="T284" s="222"/>
      <c r="U284" s="222"/>
      <c r="V284" s="222"/>
      <c r="W284" s="222"/>
      <c r="X284" s="222"/>
      <c r="Y284" s="212"/>
      <c r="Z284" s="212"/>
      <c r="AA284" s="212"/>
      <c r="AB284" s="212"/>
      <c r="AC284" s="212"/>
      <c r="AD284" s="212"/>
      <c r="AE284" s="212"/>
      <c r="AF284" s="212"/>
      <c r="AG284" s="212" t="s">
        <v>231</v>
      </c>
      <c r="AH284" s="212">
        <v>5</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32">
        <v>28</v>
      </c>
      <c r="B285" s="233" t="s">
        <v>538</v>
      </c>
      <c r="C285" s="244" t="s">
        <v>539</v>
      </c>
      <c r="D285" s="234" t="s">
        <v>331</v>
      </c>
      <c r="E285" s="235">
        <v>904.34903999999995</v>
      </c>
      <c r="F285" s="236"/>
      <c r="G285" s="237">
        <f>ROUND(E285*F285,2)</f>
        <v>0</v>
      </c>
      <c r="H285" s="236"/>
      <c r="I285" s="237">
        <f>ROUND(E285*H285,2)</f>
        <v>0</v>
      </c>
      <c r="J285" s="236"/>
      <c r="K285" s="237">
        <f>ROUND(E285*J285,2)</f>
        <v>0</v>
      </c>
      <c r="L285" s="237">
        <v>21</v>
      </c>
      <c r="M285" s="237">
        <f>G285*(1+L285/100)</f>
        <v>0</v>
      </c>
      <c r="N285" s="235">
        <v>0</v>
      </c>
      <c r="O285" s="235">
        <f>ROUND(E285*N285,2)</f>
        <v>0</v>
      </c>
      <c r="P285" s="235">
        <v>0</v>
      </c>
      <c r="Q285" s="235">
        <f>ROUND(E285*P285,2)</f>
        <v>0</v>
      </c>
      <c r="R285" s="237" t="s">
        <v>272</v>
      </c>
      <c r="S285" s="237" t="s">
        <v>224</v>
      </c>
      <c r="T285" s="238" t="s">
        <v>224</v>
      </c>
      <c r="U285" s="222">
        <v>0.51900000000000002</v>
      </c>
      <c r="V285" s="222">
        <f>ROUND(E285*U285,2)</f>
        <v>469.36</v>
      </c>
      <c r="W285" s="222"/>
      <c r="X285" s="222" t="s">
        <v>273</v>
      </c>
      <c r="Y285" s="212"/>
      <c r="Z285" s="212"/>
      <c r="AA285" s="212"/>
      <c r="AB285" s="212"/>
      <c r="AC285" s="212"/>
      <c r="AD285" s="212"/>
      <c r="AE285" s="212"/>
      <c r="AF285" s="212"/>
      <c r="AG285" s="212" t="s">
        <v>274</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66" t="s">
        <v>540</v>
      </c>
      <c r="D286" s="258"/>
      <c r="E286" s="258"/>
      <c r="F286" s="258"/>
      <c r="G286" s="258"/>
      <c r="H286" s="222"/>
      <c r="I286" s="222"/>
      <c r="J286" s="222"/>
      <c r="K286" s="222"/>
      <c r="L286" s="222"/>
      <c r="M286" s="222"/>
      <c r="N286" s="221"/>
      <c r="O286" s="221"/>
      <c r="P286" s="221"/>
      <c r="Q286" s="221"/>
      <c r="R286" s="222"/>
      <c r="S286" s="222"/>
      <c r="T286" s="222"/>
      <c r="U286" s="222"/>
      <c r="V286" s="222"/>
      <c r="W286" s="222"/>
      <c r="X286" s="222"/>
      <c r="Y286" s="212"/>
      <c r="Z286" s="212"/>
      <c r="AA286" s="212"/>
      <c r="AB286" s="212"/>
      <c r="AC286" s="212"/>
      <c r="AD286" s="212"/>
      <c r="AE286" s="212"/>
      <c r="AF286" s="212"/>
      <c r="AG286" s="212" t="s">
        <v>276</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40" t="str">
        <f>C286</f>
        <v>bez naložení do dopravní nádoby, ale s vyprázdněním dopravní nádoby na hromadu nebo na dopravní prostředek,</v>
      </c>
      <c r="BB286" s="212"/>
      <c r="BC286" s="212"/>
      <c r="BD286" s="212"/>
      <c r="BE286" s="212"/>
      <c r="BF286" s="212"/>
      <c r="BG286" s="212"/>
      <c r="BH286" s="212"/>
    </row>
    <row r="287" spans="1:60" outlineLevel="1" x14ac:dyDescent="0.2">
      <c r="A287" s="219"/>
      <c r="B287" s="220"/>
      <c r="C287" s="247" t="s">
        <v>541</v>
      </c>
      <c r="D287" s="223"/>
      <c r="E287" s="224"/>
      <c r="F287" s="222"/>
      <c r="G287" s="222"/>
      <c r="H287" s="222"/>
      <c r="I287" s="222"/>
      <c r="J287" s="222"/>
      <c r="K287" s="222"/>
      <c r="L287" s="222"/>
      <c r="M287" s="222"/>
      <c r="N287" s="221"/>
      <c r="O287" s="221"/>
      <c r="P287" s="221"/>
      <c r="Q287" s="221"/>
      <c r="R287" s="222"/>
      <c r="S287" s="222"/>
      <c r="T287" s="222"/>
      <c r="U287" s="222"/>
      <c r="V287" s="222"/>
      <c r="W287" s="222"/>
      <c r="X287" s="222"/>
      <c r="Y287" s="212"/>
      <c r="Z287" s="212"/>
      <c r="AA287" s="212"/>
      <c r="AB287" s="212"/>
      <c r="AC287" s="212"/>
      <c r="AD287" s="212"/>
      <c r="AE287" s="212"/>
      <c r="AF287" s="212"/>
      <c r="AG287" s="212" t="s">
        <v>231</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47" t="s">
        <v>542</v>
      </c>
      <c r="D288" s="223"/>
      <c r="E288" s="224">
        <v>266.34530999999998</v>
      </c>
      <c r="F288" s="222"/>
      <c r="G288" s="222"/>
      <c r="H288" s="222"/>
      <c r="I288" s="222"/>
      <c r="J288" s="222"/>
      <c r="K288" s="222"/>
      <c r="L288" s="222"/>
      <c r="M288" s="222"/>
      <c r="N288" s="221"/>
      <c r="O288" s="221"/>
      <c r="P288" s="221"/>
      <c r="Q288" s="221"/>
      <c r="R288" s="222"/>
      <c r="S288" s="222"/>
      <c r="T288" s="222"/>
      <c r="U288" s="222"/>
      <c r="V288" s="222"/>
      <c r="W288" s="222"/>
      <c r="X288" s="222"/>
      <c r="Y288" s="212"/>
      <c r="Z288" s="212"/>
      <c r="AA288" s="212"/>
      <c r="AB288" s="212"/>
      <c r="AC288" s="212"/>
      <c r="AD288" s="212"/>
      <c r="AE288" s="212"/>
      <c r="AF288" s="212"/>
      <c r="AG288" s="212" t="s">
        <v>231</v>
      </c>
      <c r="AH288" s="212">
        <v>5</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47" t="s">
        <v>543</v>
      </c>
      <c r="D289" s="223"/>
      <c r="E289" s="224">
        <v>66.586330000000004</v>
      </c>
      <c r="F289" s="222"/>
      <c r="G289" s="222"/>
      <c r="H289" s="222"/>
      <c r="I289" s="222"/>
      <c r="J289" s="222"/>
      <c r="K289" s="222"/>
      <c r="L289" s="222"/>
      <c r="M289" s="222"/>
      <c r="N289" s="221"/>
      <c r="O289" s="221"/>
      <c r="P289" s="221"/>
      <c r="Q289" s="221"/>
      <c r="R289" s="222"/>
      <c r="S289" s="222"/>
      <c r="T289" s="222"/>
      <c r="U289" s="222"/>
      <c r="V289" s="222"/>
      <c r="W289" s="222"/>
      <c r="X289" s="222"/>
      <c r="Y289" s="212"/>
      <c r="Z289" s="212"/>
      <c r="AA289" s="212"/>
      <c r="AB289" s="212"/>
      <c r="AC289" s="212"/>
      <c r="AD289" s="212"/>
      <c r="AE289" s="212"/>
      <c r="AF289" s="212"/>
      <c r="AG289" s="212" t="s">
        <v>231</v>
      </c>
      <c r="AH289" s="212">
        <v>5</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47" t="s">
        <v>544</v>
      </c>
      <c r="D290" s="223"/>
      <c r="E290" s="224"/>
      <c r="F290" s="222"/>
      <c r="G290" s="222"/>
      <c r="H290" s="222"/>
      <c r="I290" s="222"/>
      <c r="J290" s="222"/>
      <c r="K290" s="222"/>
      <c r="L290" s="222"/>
      <c r="M290" s="222"/>
      <c r="N290" s="221"/>
      <c r="O290" s="221"/>
      <c r="P290" s="221"/>
      <c r="Q290" s="221"/>
      <c r="R290" s="222"/>
      <c r="S290" s="222"/>
      <c r="T290" s="222"/>
      <c r="U290" s="222"/>
      <c r="V290" s="222"/>
      <c r="W290" s="222"/>
      <c r="X290" s="222"/>
      <c r="Y290" s="212"/>
      <c r="Z290" s="212"/>
      <c r="AA290" s="212"/>
      <c r="AB290" s="212"/>
      <c r="AC290" s="212"/>
      <c r="AD290" s="212"/>
      <c r="AE290" s="212"/>
      <c r="AF290" s="212"/>
      <c r="AG290" s="212" t="s">
        <v>231</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47" t="s">
        <v>545</v>
      </c>
      <c r="D291" s="223"/>
      <c r="E291" s="224">
        <v>417.00592</v>
      </c>
      <c r="F291" s="222"/>
      <c r="G291" s="222"/>
      <c r="H291" s="222"/>
      <c r="I291" s="222"/>
      <c r="J291" s="222"/>
      <c r="K291" s="222"/>
      <c r="L291" s="222"/>
      <c r="M291" s="222"/>
      <c r="N291" s="221"/>
      <c r="O291" s="221"/>
      <c r="P291" s="221"/>
      <c r="Q291" s="221"/>
      <c r="R291" s="222"/>
      <c r="S291" s="222"/>
      <c r="T291" s="222"/>
      <c r="U291" s="222"/>
      <c r="V291" s="222"/>
      <c r="W291" s="222"/>
      <c r="X291" s="222"/>
      <c r="Y291" s="212"/>
      <c r="Z291" s="212"/>
      <c r="AA291" s="212"/>
      <c r="AB291" s="212"/>
      <c r="AC291" s="212"/>
      <c r="AD291" s="212"/>
      <c r="AE291" s="212"/>
      <c r="AF291" s="212"/>
      <c r="AG291" s="212" t="s">
        <v>231</v>
      </c>
      <c r="AH291" s="212">
        <v>5</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47" t="s">
        <v>546</v>
      </c>
      <c r="D292" s="223"/>
      <c r="E292" s="224">
        <v>104.25148</v>
      </c>
      <c r="F292" s="222"/>
      <c r="G292" s="222"/>
      <c r="H292" s="222"/>
      <c r="I292" s="222"/>
      <c r="J292" s="222"/>
      <c r="K292" s="222"/>
      <c r="L292" s="222"/>
      <c r="M292" s="222"/>
      <c r="N292" s="221"/>
      <c r="O292" s="221"/>
      <c r="P292" s="221"/>
      <c r="Q292" s="221"/>
      <c r="R292" s="222"/>
      <c r="S292" s="222"/>
      <c r="T292" s="222"/>
      <c r="U292" s="222"/>
      <c r="V292" s="222"/>
      <c r="W292" s="222"/>
      <c r="X292" s="222"/>
      <c r="Y292" s="212"/>
      <c r="Z292" s="212"/>
      <c r="AA292" s="212"/>
      <c r="AB292" s="212"/>
      <c r="AC292" s="212"/>
      <c r="AD292" s="212"/>
      <c r="AE292" s="212"/>
      <c r="AF292" s="212"/>
      <c r="AG292" s="212" t="s">
        <v>231</v>
      </c>
      <c r="AH292" s="212">
        <v>5</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47" t="s">
        <v>547</v>
      </c>
      <c r="D293" s="223"/>
      <c r="E293" s="224"/>
      <c r="F293" s="222"/>
      <c r="G293" s="222"/>
      <c r="H293" s="222"/>
      <c r="I293" s="222"/>
      <c r="J293" s="222"/>
      <c r="K293" s="222"/>
      <c r="L293" s="222"/>
      <c r="M293" s="222"/>
      <c r="N293" s="221"/>
      <c r="O293" s="221"/>
      <c r="P293" s="221"/>
      <c r="Q293" s="221"/>
      <c r="R293" s="222"/>
      <c r="S293" s="222"/>
      <c r="T293" s="222"/>
      <c r="U293" s="222"/>
      <c r="V293" s="222"/>
      <c r="W293" s="222"/>
      <c r="X293" s="222"/>
      <c r="Y293" s="212"/>
      <c r="Z293" s="212"/>
      <c r="AA293" s="212"/>
      <c r="AB293" s="212"/>
      <c r="AC293" s="212"/>
      <c r="AD293" s="212"/>
      <c r="AE293" s="212"/>
      <c r="AF293" s="212"/>
      <c r="AG293" s="212" t="s">
        <v>231</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47" t="s">
        <v>548</v>
      </c>
      <c r="D294" s="223"/>
      <c r="E294" s="224">
        <v>40.128</v>
      </c>
      <c r="F294" s="222"/>
      <c r="G294" s="222"/>
      <c r="H294" s="222"/>
      <c r="I294" s="222"/>
      <c r="J294" s="222"/>
      <c r="K294" s="222"/>
      <c r="L294" s="222"/>
      <c r="M294" s="222"/>
      <c r="N294" s="221"/>
      <c r="O294" s="221"/>
      <c r="P294" s="221"/>
      <c r="Q294" s="221"/>
      <c r="R294" s="222"/>
      <c r="S294" s="222"/>
      <c r="T294" s="222"/>
      <c r="U294" s="222"/>
      <c r="V294" s="222"/>
      <c r="W294" s="222"/>
      <c r="X294" s="222"/>
      <c r="Y294" s="212"/>
      <c r="Z294" s="212"/>
      <c r="AA294" s="212"/>
      <c r="AB294" s="212"/>
      <c r="AC294" s="212"/>
      <c r="AD294" s="212"/>
      <c r="AE294" s="212"/>
      <c r="AF294" s="212"/>
      <c r="AG294" s="212" t="s">
        <v>231</v>
      </c>
      <c r="AH294" s="212">
        <v>5</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47" t="s">
        <v>549</v>
      </c>
      <c r="D295" s="223"/>
      <c r="E295" s="224">
        <v>10.032</v>
      </c>
      <c r="F295" s="222"/>
      <c r="G295" s="222"/>
      <c r="H295" s="222"/>
      <c r="I295" s="222"/>
      <c r="J295" s="222"/>
      <c r="K295" s="222"/>
      <c r="L295" s="222"/>
      <c r="M295" s="222"/>
      <c r="N295" s="221"/>
      <c r="O295" s="221"/>
      <c r="P295" s="221"/>
      <c r="Q295" s="221"/>
      <c r="R295" s="222"/>
      <c r="S295" s="222"/>
      <c r="T295" s="222"/>
      <c r="U295" s="222"/>
      <c r="V295" s="222"/>
      <c r="W295" s="222"/>
      <c r="X295" s="222"/>
      <c r="Y295" s="212"/>
      <c r="Z295" s="212"/>
      <c r="AA295" s="212"/>
      <c r="AB295" s="212"/>
      <c r="AC295" s="212"/>
      <c r="AD295" s="212"/>
      <c r="AE295" s="212"/>
      <c r="AF295" s="212"/>
      <c r="AG295" s="212" t="s">
        <v>231</v>
      </c>
      <c r="AH295" s="212">
        <v>5</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32">
        <v>29</v>
      </c>
      <c r="B296" s="233" t="s">
        <v>550</v>
      </c>
      <c r="C296" s="244" t="s">
        <v>551</v>
      </c>
      <c r="D296" s="234" t="s">
        <v>331</v>
      </c>
      <c r="E296" s="235">
        <v>67.399529999999999</v>
      </c>
      <c r="F296" s="236"/>
      <c r="G296" s="237">
        <f>ROUND(E296*F296,2)</f>
        <v>0</v>
      </c>
      <c r="H296" s="236"/>
      <c r="I296" s="237">
        <f>ROUND(E296*H296,2)</f>
        <v>0</v>
      </c>
      <c r="J296" s="236"/>
      <c r="K296" s="237">
        <f>ROUND(E296*J296,2)</f>
        <v>0</v>
      </c>
      <c r="L296" s="237">
        <v>21</v>
      </c>
      <c r="M296" s="237">
        <f>G296*(1+L296/100)</f>
        <v>0</v>
      </c>
      <c r="N296" s="235">
        <v>0</v>
      </c>
      <c r="O296" s="235">
        <f>ROUND(E296*N296,2)</f>
        <v>0</v>
      </c>
      <c r="P296" s="235">
        <v>0</v>
      </c>
      <c r="Q296" s="235">
        <f>ROUND(E296*P296,2)</f>
        <v>0</v>
      </c>
      <c r="R296" s="237" t="s">
        <v>272</v>
      </c>
      <c r="S296" s="237" t="s">
        <v>224</v>
      </c>
      <c r="T296" s="238" t="s">
        <v>224</v>
      </c>
      <c r="U296" s="222">
        <v>0.72899999999999998</v>
      </c>
      <c r="V296" s="222">
        <f>ROUND(E296*U296,2)</f>
        <v>49.13</v>
      </c>
      <c r="W296" s="222"/>
      <c r="X296" s="222" t="s">
        <v>273</v>
      </c>
      <c r="Y296" s="212"/>
      <c r="Z296" s="212"/>
      <c r="AA296" s="212"/>
      <c r="AB296" s="212"/>
      <c r="AC296" s="212"/>
      <c r="AD296" s="212"/>
      <c r="AE296" s="212"/>
      <c r="AF296" s="212"/>
      <c r="AG296" s="212" t="s">
        <v>274</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6" t="s">
        <v>540</v>
      </c>
      <c r="D297" s="258"/>
      <c r="E297" s="258"/>
      <c r="F297" s="258"/>
      <c r="G297" s="258"/>
      <c r="H297" s="222"/>
      <c r="I297" s="222"/>
      <c r="J297" s="222"/>
      <c r="K297" s="222"/>
      <c r="L297" s="222"/>
      <c r="M297" s="222"/>
      <c r="N297" s="221"/>
      <c r="O297" s="221"/>
      <c r="P297" s="221"/>
      <c r="Q297" s="221"/>
      <c r="R297" s="222"/>
      <c r="S297" s="222"/>
      <c r="T297" s="222"/>
      <c r="U297" s="222"/>
      <c r="V297" s="222"/>
      <c r="W297" s="222"/>
      <c r="X297" s="222"/>
      <c r="Y297" s="212"/>
      <c r="Z297" s="212"/>
      <c r="AA297" s="212"/>
      <c r="AB297" s="212"/>
      <c r="AC297" s="212"/>
      <c r="AD297" s="212"/>
      <c r="AE297" s="212"/>
      <c r="AF297" s="212"/>
      <c r="AG297" s="212" t="s">
        <v>276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40" t="str">
        <f>C297</f>
        <v>bez naložení do dopravní nádoby, ale s vyprázdněním dopravní nádoby na hromadu nebo na dopravní prostředek,</v>
      </c>
      <c r="BB297" s="212"/>
      <c r="BC297" s="212"/>
      <c r="BD297" s="212"/>
      <c r="BE297" s="212"/>
      <c r="BF297" s="212"/>
      <c r="BG297" s="212"/>
      <c r="BH297" s="212"/>
    </row>
    <row r="298" spans="1:60" outlineLevel="1" x14ac:dyDescent="0.2">
      <c r="A298" s="219"/>
      <c r="B298" s="220"/>
      <c r="C298" s="247" t="s">
        <v>552</v>
      </c>
      <c r="D298" s="223"/>
      <c r="E298" s="224"/>
      <c r="F298" s="222"/>
      <c r="G298" s="222"/>
      <c r="H298" s="222"/>
      <c r="I298" s="222"/>
      <c r="J298" s="222"/>
      <c r="K298" s="222"/>
      <c r="L298" s="222"/>
      <c r="M298" s="222"/>
      <c r="N298" s="221"/>
      <c r="O298" s="221"/>
      <c r="P298" s="221"/>
      <c r="Q298" s="221"/>
      <c r="R298" s="222"/>
      <c r="S298" s="222"/>
      <c r="T298" s="222"/>
      <c r="U298" s="222"/>
      <c r="V298" s="222"/>
      <c r="W298" s="222"/>
      <c r="X298" s="222"/>
      <c r="Y298" s="212"/>
      <c r="Z298" s="212"/>
      <c r="AA298" s="212"/>
      <c r="AB298" s="212"/>
      <c r="AC298" s="212"/>
      <c r="AD298" s="212"/>
      <c r="AE298" s="212"/>
      <c r="AF298" s="212"/>
      <c r="AG298" s="212" t="s">
        <v>231</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47" t="s">
        <v>553</v>
      </c>
      <c r="D299" s="223"/>
      <c r="E299" s="224">
        <v>51.847529999999999</v>
      </c>
      <c r="F299" s="222"/>
      <c r="G299" s="222"/>
      <c r="H299" s="222"/>
      <c r="I299" s="222"/>
      <c r="J299" s="222"/>
      <c r="K299" s="222"/>
      <c r="L299" s="222"/>
      <c r="M299" s="222"/>
      <c r="N299" s="221"/>
      <c r="O299" s="221"/>
      <c r="P299" s="221"/>
      <c r="Q299" s="221"/>
      <c r="R299" s="222"/>
      <c r="S299" s="222"/>
      <c r="T299" s="222"/>
      <c r="U299" s="222"/>
      <c r="V299" s="222"/>
      <c r="W299" s="222"/>
      <c r="X299" s="222"/>
      <c r="Y299" s="212"/>
      <c r="Z299" s="212"/>
      <c r="AA299" s="212"/>
      <c r="AB299" s="212"/>
      <c r="AC299" s="212"/>
      <c r="AD299" s="212"/>
      <c r="AE299" s="212"/>
      <c r="AF299" s="212"/>
      <c r="AG299" s="212" t="s">
        <v>231</v>
      </c>
      <c r="AH299" s="212">
        <v>5</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47" t="s">
        <v>554</v>
      </c>
      <c r="D300" s="223"/>
      <c r="E300" s="224"/>
      <c r="F300" s="222"/>
      <c r="G300" s="222"/>
      <c r="H300" s="222"/>
      <c r="I300" s="222"/>
      <c r="J300" s="222"/>
      <c r="K300" s="222"/>
      <c r="L300" s="222"/>
      <c r="M300" s="222"/>
      <c r="N300" s="221"/>
      <c r="O300" s="221"/>
      <c r="P300" s="221"/>
      <c r="Q300" s="221"/>
      <c r="R300" s="222"/>
      <c r="S300" s="222"/>
      <c r="T300" s="222"/>
      <c r="U300" s="222"/>
      <c r="V300" s="222"/>
      <c r="W300" s="222"/>
      <c r="X300" s="222"/>
      <c r="Y300" s="212"/>
      <c r="Z300" s="212"/>
      <c r="AA300" s="212"/>
      <c r="AB300" s="212"/>
      <c r="AC300" s="212"/>
      <c r="AD300" s="212"/>
      <c r="AE300" s="212"/>
      <c r="AF300" s="212"/>
      <c r="AG300" s="212" t="s">
        <v>231</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47" t="s">
        <v>555</v>
      </c>
      <c r="D301" s="223"/>
      <c r="E301" s="224">
        <v>15.552</v>
      </c>
      <c r="F301" s="222"/>
      <c r="G301" s="222"/>
      <c r="H301" s="222"/>
      <c r="I301" s="222"/>
      <c r="J301" s="222"/>
      <c r="K301" s="222"/>
      <c r="L301" s="222"/>
      <c r="M301" s="222"/>
      <c r="N301" s="221"/>
      <c r="O301" s="221"/>
      <c r="P301" s="221"/>
      <c r="Q301" s="221"/>
      <c r="R301" s="222"/>
      <c r="S301" s="222"/>
      <c r="T301" s="222"/>
      <c r="U301" s="222"/>
      <c r="V301" s="222"/>
      <c r="W301" s="222"/>
      <c r="X301" s="222"/>
      <c r="Y301" s="212"/>
      <c r="Z301" s="212"/>
      <c r="AA301" s="212"/>
      <c r="AB301" s="212"/>
      <c r="AC301" s="212"/>
      <c r="AD301" s="212"/>
      <c r="AE301" s="212"/>
      <c r="AF301" s="212"/>
      <c r="AG301" s="212" t="s">
        <v>231</v>
      </c>
      <c r="AH301" s="212">
        <v>5</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2">
        <v>30</v>
      </c>
      <c r="B302" s="233" t="s">
        <v>556</v>
      </c>
      <c r="C302" s="244" t="s">
        <v>557</v>
      </c>
      <c r="D302" s="234" t="s">
        <v>331</v>
      </c>
      <c r="E302" s="235">
        <v>28.1</v>
      </c>
      <c r="F302" s="236"/>
      <c r="G302" s="237">
        <f>ROUND(E302*F302,2)</f>
        <v>0</v>
      </c>
      <c r="H302" s="236"/>
      <c r="I302" s="237">
        <f>ROUND(E302*H302,2)</f>
        <v>0</v>
      </c>
      <c r="J302" s="236"/>
      <c r="K302" s="237">
        <f>ROUND(E302*J302,2)</f>
        <v>0</v>
      </c>
      <c r="L302" s="237">
        <v>21</v>
      </c>
      <c r="M302" s="237">
        <f>G302*(1+L302/100)</f>
        <v>0</v>
      </c>
      <c r="N302" s="235">
        <v>0</v>
      </c>
      <c r="O302" s="235">
        <f>ROUND(E302*N302,2)</f>
        <v>0</v>
      </c>
      <c r="P302" s="235">
        <v>0</v>
      </c>
      <c r="Q302" s="235">
        <f>ROUND(E302*P302,2)</f>
        <v>0</v>
      </c>
      <c r="R302" s="237" t="s">
        <v>272</v>
      </c>
      <c r="S302" s="237" t="s">
        <v>224</v>
      </c>
      <c r="T302" s="238" t="s">
        <v>224</v>
      </c>
      <c r="U302" s="222">
        <v>7.3999999999999996E-2</v>
      </c>
      <c r="V302" s="222">
        <f>ROUND(E302*U302,2)</f>
        <v>2.08</v>
      </c>
      <c r="W302" s="222"/>
      <c r="X302" s="222" t="s">
        <v>273</v>
      </c>
      <c r="Y302" s="212"/>
      <c r="Z302" s="212"/>
      <c r="AA302" s="212"/>
      <c r="AB302" s="212"/>
      <c r="AC302" s="212"/>
      <c r="AD302" s="212"/>
      <c r="AE302" s="212"/>
      <c r="AF302" s="212"/>
      <c r="AG302" s="212" t="s">
        <v>274</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66" t="s">
        <v>558</v>
      </c>
      <c r="D303" s="258"/>
      <c r="E303" s="258"/>
      <c r="F303" s="258"/>
      <c r="G303" s="258"/>
      <c r="H303" s="222"/>
      <c r="I303" s="222"/>
      <c r="J303" s="222"/>
      <c r="K303" s="222"/>
      <c r="L303" s="222"/>
      <c r="M303" s="222"/>
      <c r="N303" s="221"/>
      <c r="O303" s="221"/>
      <c r="P303" s="221"/>
      <c r="Q303" s="221"/>
      <c r="R303" s="222"/>
      <c r="S303" s="222"/>
      <c r="T303" s="222"/>
      <c r="U303" s="222"/>
      <c r="V303" s="222"/>
      <c r="W303" s="222"/>
      <c r="X303" s="222"/>
      <c r="Y303" s="212"/>
      <c r="Z303" s="212"/>
      <c r="AA303" s="212"/>
      <c r="AB303" s="212"/>
      <c r="AC303" s="212"/>
      <c r="AD303" s="212"/>
      <c r="AE303" s="212"/>
      <c r="AF303" s="212"/>
      <c r="AG303" s="212" t="s">
        <v>276</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47" t="s">
        <v>559</v>
      </c>
      <c r="D304" s="223"/>
      <c r="E304" s="224"/>
      <c r="F304" s="222"/>
      <c r="G304" s="222"/>
      <c r="H304" s="222"/>
      <c r="I304" s="222"/>
      <c r="J304" s="222"/>
      <c r="K304" s="222"/>
      <c r="L304" s="222"/>
      <c r="M304" s="222"/>
      <c r="N304" s="221"/>
      <c r="O304" s="221"/>
      <c r="P304" s="221"/>
      <c r="Q304" s="221"/>
      <c r="R304" s="222"/>
      <c r="S304" s="222"/>
      <c r="T304" s="222"/>
      <c r="U304" s="222"/>
      <c r="V304" s="222"/>
      <c r="W304" s="222"/>
      <c r="X304" s="222"/>
      <c r="Y304" s="212"/>
      <c r="Z304" s="212"/>
      <c r="AA304" s="212"/>
      <c r="AB304" s="212"/>
      <c r="AC304" s="212"/>
      <c r="AD304" s="212"/>
      <c r="AE304" s="212"/>
      <c r="AF304" s="212"/>
      <c r="AG304" s="212" t="s">
        <v>231</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47" t="s">
        <v>560</v>
      </c>
      <c r="D305" s="223"/>
      <c r="E305" s="224"/>
      <c r="F305" s="222"/>
      <c r="G305" s="222"/>
      <c r="H305" s="222"/>
      <c r="I305" s="222"/>
      <c r="J305" s="222"/>
      <c r="K305" s="222"/>
      <c r="L305" s="222"/>
      <c r="M305" s="222"/>
      <c r="N305" s="221"/>
      <c r="O305" s="221"/>
      <c r="P305" s="221"/>
      <c r="Q305" s="221"/>
      <c r="R305" s="222"/>
      <c r="S305" s="222"/>
      <c r="T305" s="222"/>
      <c r="U305" s="222"/>
      <c r="V305" s="222"/>
      <c r="W305" s="222"/>
      <c r="X305" s="222"/>
      <c r="Y305" s="212"/>
      <c r="Z305" s="212"/>
      <c r="AA305" s="212"/>
      <c r="AB305" s="212"/>
      <c r="AC305" s="212"/>
      <c r="AD305" s="212"/>
      <c r="AE305" s="212"/>
      <c r="AF305" s="212"/>
      <c r="AG305" s="212" t="s">
        <v>231</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47" t="s">
        <v>561</v>
      </c>
      <c r="D306" s="223"/>
      <c r="E306" s="224">
        <v>28.1</v>
      </c>
      <c r="F306" s="222"/>
      <c r="G306" s="222"/>
      <c r="H306" s="222"/>
      <c r="I306" s="222"/>
      <c r="J306" s="222"/>
      <c r="K306" s="222"/>
      <c r="L306" s="222"/>
      <c r="M306" s="222"/>
      <c r="N306" s="221"/>
      <c r="O306" s="221"/>
      <c r="P306" s="221"/>
      <c r="Q306" s="221"/>
      <c r="R306" s="222"/>
      <c r="S306" s="222"/>
      <c r="T306" s="222"/>
      <c r="U306" s="222"/>
      <c r="V306" s="222"/>
      <c r="W306" s="222"/>
      <c r="X306" s="222"/>
      <c r="Y306" s="212"/>
      <c r="Z306" s="212"/>
      <c r="AA306" s="212"/>
      <c r="AB306" s="212"/>
      <c r="AC306" s="212"/>
      <c r="AD306" s="212"/>
      <c r="AE306" s="212"/>
      <c r="AF306" s="212"/>
      <c r="AG306" s="212" t="s">
        <v>231</v>
      </c>
      <c r="AH306" s="212">
        <v>5</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32">
        <v>31</v>
      </c>
      <c r="B307" s="233" t="s">
        <v>562</v>
      </c>
      <c r="C307" s="244" t="s">
        <v>563</v>
      </c>
      <c r="D307" s="234" t="s">
        <v>331</v>
      </c>
      <c r="E307" s="235">
        <v>687.01405999999997</v>
      </c>
      <c r="F307" s="236"/>
      <c r="G307" s="237">
        <f>ROUND(E307*F307,2)</f>
        <v>0</v>
      </c>
      <c r="H307" s="236"/>
      <c r="I307" s="237">
        <f>ROUND(E307*H307,2)</f>
        <v>0</v>
      </c>
      <c r="J307" s="236"/>
      <c r="K307" s="237">
        <f>ROUND(E307*J307,2)</f>
        <v>0</v>
      </c>
      <c r="L307" s="237">
        <v>21</v>
      </c>
      <c r="M307" s="237">
        <f>G307*(1+L307/100)</f>
        <v>0</v>
      </c>
      <c r="N307" s="235">
        <v>0</v>
      </c>
      <c r="O307" s="235">
        <f>ROUND(E307*N307,2)</f>
        <v>0</v>
      </c>
      <c r="P307" s="235">
        <v>0</v>
      </c>
      <c r="Q307" s="235">
        <f>ROUND(E307*P307,2)</f>
        <v>0</v>
      </c>
      <c r="R307" s="237" t="s">
        <v>272</v>
      </c>
      <c r="S307" s="237" t="s">
        <v>224</v>
      </c>
      <c r="T307" s="238" t="s">
        <v>224</v>
      </c>
      <c r="U307" s="222">
        <v>1.0999999999999999E-2</v>
      </c>
      <c r="V307" s="222">
        <f>ROUND(E307*U307,2)</f>
        <v>7.56</v>
      </c>
      <c r="W307" s="222"/>
      <c r="X307" s="222" t="s">
        <v>273</v>
      </c>
      <c r="Y307" s="212"/>
      <c r="Z307" s="212"/>
      <c r="AA307" s="212"/>
      <c r="AB307" s="212"/>
      <c r="AC307" s="212"/>
      <c r="AD307" s="212"/>
      <c r="AE307" s="212"/>
      <c r="AF307" s="212"/>
      <c r="AG307" s="212" t="s">
        <v>274</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6" t="s">
        <v>558</v>
      </c>
      <c r="D308" s="258"/>
      <c r="E308" s="258"/>
      <c r="F308" s="258"/>
      <c r="G308" s="258"/>
      <c r="H308" s="222"/>
      <c r="I308" s="222"/>
      <c r="J308" s="222"/>
      <c r="K308" s="222"/>
      <c r="L308" s="222"/>
      <c r="M308" s="222"/>
      <c r="N308" s="221"/>
      <c r="O308" s="221"/>
      <c r="P308" s="221"/>
      <c r="Q308" s="221"/>
      <c r="R308" s="222"/>
      <c r="S308" s="222"/>
      <c r="T308" s="222"/>
      <c r="U308" s="222"/>
      <c r="V308" s="222"/>
      <c r="W308" s="222"/>
      <c r="X308" s="222"/>
      <c r="Y308" s="212"/>
      <c r="Z308" s="212"/>
      <c r="AA308" s="212"/>
      <c r="AB308" s="212"/>
      <c r="AC308" s="212"/>
      <c r="AD308" s="212"/>
      <c r="AE308" s="212"/>
      <c r="AF308" s="212"/>
      <c r="AG308" s="212" t="s">
        <v>276</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47" t="s">
        <v>564</v>
      </c>
      <c r="D309" s="223"/>
      <c r="E309" s="224"/>
      <c r="F309" s="222"/>
      <c r="G309" s="222"/>
      <c r="H309" s="222"/>
      <c r="I309" s="222"/>
      <c r="J309" s="222"/>
      <c r="K309" s="222"/>
      <c r="L309" s="222"/>
      <c r="M309" s="222"/>
      <c r="N309" s="221"/>
      <c r="O309" s="221"/>
      <c r="P309" s="221"/>
      <c r="Q309" s="221"/>
      <c r="R309" s="222"/>
      <c r="S309" s="222"/>
      <c r="T309" s="222"/>
      <c r="U309" s="222"/>
      <c r="V309" s="222"/>
      <c r="W309" s="222"/>
      <c r="X309" s="222"/>
      <c r="Y309" s="212"/>
      <c r="Z309" s="212"/>
      <c r="AA309" s="212"/>
      <c r="AB309" s="212"/>
      <c r="AC309" s="212"/>
      <c r="AD309" s="212"/>
      <c r="AE309" s="212"/>
      <c r="AF309" s="212"/>
      <c r="AG309" s="212" t="s">
        <v>231</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47" t="s">
        <v>565</v>
      </c>
      <c r="D310" s="223"/>
      <c r="E310" s="224"/>
      <c r="F310" s="222"/>
      <c r="G310" s="222"/>
      <c r="H310" s="222"/>
      <c r="I310" s="222"/>
      <c r="J310" s="222"/>
      <c r="K310" s="222"/>
      <c r="L310" s="222"/>
      <c r="M310" s="222"/>
      <c r="N310" s="221"/>
      <c r="O310" s="221"/>
      <c r="P310" s="221"/>
      <c r="Q310" s="221"/>
      <c r="R310" s="222"/>
      <c r="S310" s="222"/>
      <c r="T310" s="222"/>
      <c r="U310" s="222"/>
      <c r="V310" s="222"/>
      <c r="W310" s="222"/>
      <c r="X310" s="222"/>
      <c r="Y310" s="212"/>
      <c r="Z310" s="212"/>
      <c r="AA310" s="212"/>
      <c r="AB310" s="212"/>
      <c r="AC310" s="212"/>
      <c r="AD310" s="212"/>
      <c r="AE310" s="212"/>
      <c r="AF310" s="212"/>
      <c r="AG310" s="212" t="s">
        <v>231</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47" t="s">
        <v>566</v>
      </c>
      <c r="D311" s="223"/>
      <c r="E311" s="224">
        <v>687.01405999999997</v>
      </c>
      <c r="F311" s="222"/>
      <c r="G311" s="222"/>
      <c r="H311" s="222"/>
      <c r="I311" s="222"/>
      <c r="J311" s="222"/>
      <c r="K311" s="222"/>
      <c r="L311" s="222"/>
      <c r="M311" s="222"/>
      <c r="N311" s="221"/>
      <c r="O311" s="221"/>
      <c r="P311" s="221"/>
      <c r="Q311" s="221"/>
      <c r="R311" s="222"/>
      <c r="S311" s="222"/>
      <c r="T311" s="222"/>
      <c r="U311" s="222"/>
      <c r="V311" s="222"/>
      <c r="W311" s="222"/>
      <c r="X311" s="222"/>
      <c r="Y311" s="212"/>
      <c r="Z311" s="212"/>
      <c r="AA311" s="212"/>
      <c r="AB311" s="212"/>
      <c r="AC311" s="212"/>
      <c r="AD311" s="212"/>
      <c r="AE311" s="212"/>
      <c r="AF311" s="212"/>
      <c r="AG311" s="212" t="s">
        <v>231</v>
      </c>
      <c r="AH311" s="212">
        <v>5</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ht="22.5" outlineLevel="1" x14ac:dyDescent="0.2">
      <c r="A312" s="232">
        <v>32</v>
      </c>
      <c r="B312" s="233" t="s">
        <v>567</v>
      </c>
      <c r="C312" s="244" t="s">
        <v>568</v>
      </c>
      <c r="D312" s="234" t="s">
        <v>331</v>
      </c>
      <c r="E312" s="235">
        <v>1573.90534</v>
      </c>
      <c r="F312" s="236"/>
      <c r="G312" s="237">
        <f>ROUND(E312*F312,2)</f>
        <v>0</v>
      </c>
      <c r="H312" s="236"/>
      <c r="I312" s="237">
        <f>ROUND(E312*H312,2)</f>
        <v>0</v>
      </c>
      <c r="J312" s="236"/>
      <c r="K312" s="237">
        <f>ROUND(E312*J312,2)</f>
        <v>0</v>
      </c>
      <c r="L312" s="237">
        <v>21</v>
      </c>
      <c r="M312" s="237">
        <f>G312*(1+L312/100)</f>
        <v>0</v>
      </c>
      <c r="N312" s="235">
        <v>0</v>
      </c>
      <c r="O312" s="235">
        <f>ROUND(E312*N312,2)</f>
        <v>0</v>
      </c>
      <c r="P312" s="235">
        <v>0</v>
      </c>
      <c r="Q312" s="235">
        <f>ROUND(E312*P312,2)</f>
        <v>0</v>
      </c>
      <c r="R312" s="237" t="s">
        <v>272</v>
      </c>
      <c r="S312" s="237" t="s">
        <v>224</v>
      </c>
      <c r="T312" s="238" t="s">
        <v>224</v>
      </c>
      <c r="U312" s="222">
        <v>0.01</v>
      </c>
      <c r="V312" s="222">
        <f>ROUND(E312*U312,2)</f>
        <v>15.74</v>
      </c>
      <c r="W312" s="222"/>
      <c r="X312" s="222" t="s">
        <v>273</v>
      </c>
      <c r="Y312" s="212"/>
      <c r="Z312" s="212"/>
      <c r="AA312" s="212"/>
      <c r="AB312" s="212"/>
      <c r="AC312" s="212"/>
      <c r="AD312" s="212"/>
      <c r="AE312" s="212"/>
      <c r="AF312" s="212"/>
      <c r="AG312" s="212" t="s">
        <v>274</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66" t="s">
        <v>558</v>
      </c>
      <c r="D313" s="258"/>
      <c r="E313" s="258"/>
      <c r="F313" s="258"/>
      <c r="G313" s="258"/>
      <c r="H313" s="222"/>
      <c r="I313" s="222"/>
      <c r="J313" s="222"/>
      <c r="K313" s="222"/>
      <c r="L313" s="222"/>
      <c r="M313" s="222"/>
      <c r="N313" s="221"/>
      <c r="O313" s="221"/>
      <c r="P313" s="221"/>
      <c r="Q313" s="221"/>
      <c r="R313" s="222"/>
      <c r="S313" s="222"/>
      <c r="T313" s="222"/>
      <c r="U313" s="222"/>
      <c r="V313" s="222"/>
      <c r="W313" s="222"/>
      <c r="X313" s="222"/>
      <c r="Y313" s="212"/>
      <c r="Z313" s="212"/>
      <c r="AA313" s="212"/>
      <c r="AB313" s="212"/>
      <c r="AC313" s="212"/>
      <c r="AD313" s="212"/>
      <c r="AE313" s="212"/>
      <c r="AF313" s="212"/>
      <c r="AG313" s="212" t="s">
        <v>276</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47" t="s">
        <v>569</v>
      </c>
      <c r="D314" s="223"/>
      <c r="E314" s="224"/>
      <c r="F314" s="222"/>
      <c r="G314" s="222"/>
      <c r="H314" s="222"/>
      <c r="I314" s="222"/>
      <c r="J314" s="222"/>
      <c r="K314" s="222"/>
      <c r="L314" s="222"/>
      <c r="M314" s="222"/>
      <c r="N314" s="221"/>
      <c r="O314" s="221"/>
      <c r="P314" s="221"/>
      <c r="Q314" s="221"/>
      <c r="R314" s="222"/>
      <c r="S314" s="222"/>
      <c r="T314" s="222"/>
      <c r="U314" s="222"/>
      <c r="V314" s="222"/>
      <c r="W314" s="222"/>
      <c r="X314" s="222"/>
      <c r="Y314" s="212"/>
      <c r="Z314" s="212"/>
      <c r="AA314" s="212"/>
      <c r="AB314" s="212"/>
      <c r="AC314" s="212"/>
      <c r="AD314" s="212"/>
      <c r="AE314" s="212"/>
      <c r="AF314" s="212"/>
      <c r="AG314" s="212" t="s">
        <v>231</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47" t="s">
        <v>570</v>
      </c>
      <c r="D315" s="223"/>
      <c r="E315" s="224">
        <v>138.24</v>
      </c>
      <c r="F315" s="222"/>
      <c r="G315" s="222"/>
      <c r="H315" s="222"/>
      <c r="I315" s="222"/>
      <c r="J315" s="222"/>
      <c r="K315" s="222"/>
      <c r="L315" s="222"/>
      <c r="M315" s="222"/>
      <c r="N315" s="221"/>
      <c r="O315" s="221"/>
      <c r="P315" s="221"/>
      <c r="Q315" s="221"/>
      <c r="R315" s="222"/>
      <c r="S315" s="222"/>
      <c r="T315" s="222"/>
      <c r="U315" s="222"/>
      <c r="V315" s="222"/>
      <c r="W315" s="222"/>
      <c r="X315" s="222"/>
      <c r="Y315" s="212"/>
      <c r="Z315" s="212"/>
      <c r="AA315" s="212"/>
      <c r="AB315" s="212"/>
      <c r="AC315" s="212"/>
      <c r="AD315" s="212"/>
      <c r="AE315" s="212"/>
      <c r="AF315" s="212"/>
      <c r="AG315" s="212" t="s">
        <v>231</v>
      </c>
      <c r="AH315" s="212">
        <v>5</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47" t="s">
        <v>571</v>
      </c>
      <c r="D316" s="223"/>
      <c r="E316" s="224">
        <v>185</v>
      </c>
      <c r="F316" s="222"/>
      <c r="G316" s="222"/>
      <c r="H316" s="222"/>
      <c r="I316" s="222"/>
      <c r="J316" s="222"/>
      <c r="K316" s="222"/>
      <c r="L316" s="222"/>
      <c r="M316" s="222"/>
      <c r="N316" s="221"/>
      <c r="O316" s="221"/>
      <c r="P316" s="221"/>
      <c r="Q316" s="221"/>
      <c r="R316" s="222"/>
      <c r="S316" s="222"/>
      <c r="T316" s="222"/>
      <c r="U316" s="222"/>
      <c r="V316" s="222"/>
      <c r="W316" s="222"/>
      <c r="X316" s="222"/>
      <c r="Y316" s="212"/>
      <c r="Z316" s="212"/>
      <c r="AA316" s="212"/>
      <c r="AB316" s="212"/>
      <c r="AC316" s="212"/>
      <c r="AD316" s="212"/>
      <c r="AE316" s="212"/>
      <c r="AF316" s="212"/>
      <c r="AG316" s="212" t="s">
        <v>231</v>
      </c>
      <c r="AH316" s="212">
        <v>5</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47" t="s">
        <v>572</v>
      </c>
      <c r="D317" s="223"/>
      <c r="E317" s="224">
        <v>250.8</v>
      </c>
      <c r="F317" s="222"/>
      <c r="G317" s="222"/>
      <c r="H317" s="222"/>
      <c r="I317" s="222"/>
      <c r="J317" s="222"/>
      <c r="K317" s="222"/>
      <c r="L317" s="222"/>
      <c r="M317" s="222"/>
      <c r="N317" s="221"/>
      <c r="O317" s="221"/>
      <c r="P317" s="221"/>
      <c r="Q317" s="221"/>
      <c r="R317" s="222"/>
      <c r="S317" s="222"/>
      <c r="T317" s="222"/>
      <c r="U317" s="222"/>
      <c r="V317" s="222"/>
      <c r="W317" s="222"/>
      <c r="X317" s="222"/>
      <c r="Y317" s="212"/>
      <c r="Z317" s="212"/>
      <c r="AA317" s="212"/>
      <c r="AB317" s="212"/>
      <c r="AC317" s="212"/>
      <c r="AD317" s="212"/>
      <c r="AE317" s="212"/>
      <c r="AF317" s="212"/>
      <c r="AG317" s="212" t="s">
        <v>231</v>
      </c>
      <c r="AH317" s="212">
        <v>5</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47" t="s">
        <v>573</v>
      </c>
      <c r="D318" s="223"/>
      <c r="E318" s="224">
        <v>62.7</v>
      </c>
      <c r="F318" s="222"/>
      <c r="G318" s="222"/>
      <c r="H318" s="222"/>
      <c r="I318" s="222"/>
      <c r="J318" s="222"/>
      <c r="K318" s="222"/>
      <c r="L318" s="222"/>
      <c r="M318" s="222"/>
      <c r="N318" s="221"/>
      <c r="O318" s="221"/>
      <c r="P318" s="221"/>
      <c r="Q318" s="221"/>
      <c r="R318" s="222"/>
      <c r="S318" s="222"/>
      <c r="T318" s="222"/>
      <c r="U318" s="222"/>
      <c r="V318" s="222"/>
      <c r="W318" s="222"/>
      <c r="X318" s="222"/>
      <c r="Y318" s="212"/>
      <c r="Z318" s="212"/>
      <c r="AA318" s="212"/>
      <c r="AB318" s="212"/>
      <c r="AC318" s="212"/>
      <c r="AD318" s="212"/>
      <c r="AE318" s="212"/>
      <c r="AF318" s="212"/>
      <c r="AG318" s="212" t="s">
        <v>231</v>
      </c>
      <c r="AH318" s="212">
        <v>5</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47" t="s">
        <v>574</v>
      </c>
      <c r="D319" s="223"/>
      <c r="E319" s="224">
        <v>758.19258000000002</v>
      </c>
      <c r="F319" s="222"/>
      <c r="G319" s="222"/>
      <c r="H319" s="222"/>
      <c r="I319" s="222"/>
      <c r="J319" s="222"/>
      <c r="K319" s="222"/>
      <c r="L319" s="222"/>
      <c r="M319" s="222"/>
      <c r="N319" s="221"/>
      <c r="O319" s="221"/>
      <c r="P319" s="221"/>
      <c r="Q319" s="221"/>
      <c r="R319" s="222"/>
      <c r="S319" s="222"/>
      <c r="T319" s="222"/>
      <c r="U319" s="222"/>
      <c r="V319" s="222"/>
      <c r="W319" s="222"/>
      <c r="X319" s="222"/>
      <c r="Y319" s="212"/>
      <c r="Z319" s="212"/>
      <c r="AA319" s="212"/>
      <c r="AB319" s="212"/>
      <c r="AC319" s="212"/>
      <c r="AD319" s="212"/>
      <c r="AE319" s="212"/>
      <c r="AF319" s="212"/>
      <c r="AG319" s="212" t="s">
        <v>231</v>
      </c>
      <c r="AH319" s="212">
        <v>5</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47" t="s">
        <v>575</v>
      </c>
      <c r="D320" s="223"/>
      <c r="E320" s="224">
        <v>189.54814999999999</v>
      </c>
      <c r="F320" s="222"/>
      <c r="G320" s="222"/>
      <c r="H320" s="222"/>
      <c r="I320" s="222"/>
      <c r="J320" s="222"/>
      <c r="K320" s="222"/>
      <c r="L320" s="222"/>
      <c r="M320" s="222"/>
      <c r="N320" s="221"/>
      <c r="O320" s="221"/>
      <c r="P320" s="221"/>
      <c r="Q320" s="221"/>
      <c r="R320" s="222"/>
      <c r="S320" s="222"/>
      <c r="T320" s="222"/>
      <c r="U320" s="222"/>
      <c r="V320" s="222"/>
      <c r="W320" s="222"/>
      <c r="X320" s="222"/>
      <c r="Y320" s="212"/>
      <c r="Z320" s="212"/>
      <c r="AA320" s="212"/>
      <c r="AB320" s="212"/>
      <c r="AC320" s="212"/>
      <c r="AD320" s="212"/>
      <c r="AE320" s="212"/>
      <c r="AF320" s="212"/>
      <c r="AG320" s="212" t="s">
        <v>231</v>
      </c>
      <c r="AH320" s="212">
        <v>5</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47" t="s">
        <v>542</v>
      </c>
      <c r="D321" s="223"/>
      <c r="E321" s="224">
        <v>266.34530999999998</v>
      </c>
      <c r="F321" s="222"/>
      <c r="G321" s="222"/>
      <c r="H321" s="222"/>
      <c r="I321" s="222"/>
      <c r="J321" s="222"/>
      <c r="K321" s="222"/>
      <c r="L321" s="222"/>
      <c r="M321" s="222"/>
      <c r="N321" s="221"/>
      <c r="O321" s="221"/>
      <c r="P321" s="221"/>
      <c r="Q321" s="221"/>
      <c r="R321" s="222"/>
      <c r="S321" s="222"/>
      <c r="T321" s="222"/>
      <c r="U321" s="222"/>
      <c r="V321" s="222"/>
      <c r="W321" s="222"/>
      <c r="X321" s="222"/>
      <c r="Y321" s="212"/>
      <c r="Z321" s="212"/>
      <c r="AA321" s="212"/>
      <c r="AB321" s="212"/>
      <c r="AC321" s="212"/>
      <c r="AD321" s="212"/>
      <c r="AE321" s="212"/>
      <c r="AF321" s="212"/>
      <c r="AG321" s="212" t="s">
        <v>231</v>
      </c>
      <c r="AH321" s="212">
        <v>5</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47" t="s">
        <v>543</v>
      </c>
      <c r="D322" s="223"/>
      <c r="E322" s="224">
        <v>66.586330000000004</v>
      </c>
      <c r="F322" s="222"/>
      <c r="G322" s="222"/>
      <c r="H322" s="222"/>
      <c r="I322" s="222"/>
      <c r="J322" s="222"/>
      <c r="K322" s="222"/>
      <c r="L322" s="222"/>
      <c r="M322" s="222"/>
      <c r="N322" s="221"/>
      <c r="O322" s="221"/>
      <c r="P322" s="221"/>
      <c r="Q322" s="221"/>
      <c r="R322" s="222"/>
      <c r="S322" s="222"/>
      <c r="T322" s="222"/>
      <c r="U322" s="222"/>
      <c r="V322" s="222"/>
      <c r="W322" s="222"/>
      <c r="X322" s="222"/>
      <c r="Y322" s="212"/>
      <c r="Z322" s="212"/>
      <c r="AA322" s="212"/>
      <c r="AB322" s="212"/>
      <c r="AC322" s="212"/>
      <c r="AD322" s="212"/>
      <c r="AE322" s="212"/>
      <c r="AF322" s="212"/>
      <c r="AG322" s="212" t="s">
        <v>231</v>
      </c>
      <c r="AH322" s="212">
        <v>5</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47" t="s">
        <v>565</v>
      </c>
      <c r="D323" s="223"/>
      <c r="E323" s="224"/>
      <c r="F323" s="222"/>
      <c r="G323" s="222"/>
      <c r="H323" s="222"/>
      <c r="I323" s="222"/>
      <c r="J323" s="222"/>
      <c r="K323" s="222"/>
      <c r="L323" s="222"/>
      <c r="M323" s="222"/>
      <c r="N323" s="221"/>
      <c r="O323" s="221"/>
      <c r="P323" s="221"/>
      <c r="Q323" s="221"/>
      <c r="R323" s="222"/>
      <c r="S323" s="222"/>
      <c r="T323" s="222"/>
      <c r="U323" s="222"/>
      <c r="V323" s="222"/>
      <c r="W323" s="222"/>
      <c r="X323" s="222"/>
      <c r="Y323" s="212"/>
      <c r="Z323" s="212"/>
      <c r="AA323" s="212"/>
      <c r="AB323" s="212"/>
      <c r="AC323" s="212"/>
      <c r="AD323" s="212"/>
      <c r="AE323" s="212"/>
      <c r="AF323" s="212"/>
      <c r="AG323" s="212" t="s">
        <v>231</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47" t="s">
        <v>576</v>
      </c>
      <c r="D324" s="223"/>
      <c r="E324" s="224">
        <v>-343.50702999999999</v>
      </c>
      <c r="F324" s="222"/>
      <c r="G324" s="222"/>
      <c r="H324" s="222"/>
      <c r="I324" s="222"/>
      <c r="J324" s="222"/>
      <c r="K324" s="222"/>
      <c r="L324" s="222"/>
      <c r="M324" s="222"/>
      <c r="N324" s="221"/>
      <c r="O324" s="221"/>
      <c r="P324" s="221"/>
      <c r="Q324" s="221"/>
      <c r="R324" s="222"/>
      <c r="S324" s="222"/>
      <c r="T324" s="222"/>
      <c r="U324" s="222"/>
      <c r="V324" s="222"/>
      <c r="W324" s="222"/>
      <c r="X324" s="222"/>
      <c r="Y324" s="212"/>
      <c r="Z324" s="212"/>
      <c r="AA324" s="212"/>
      <c r="AB324" s="212"/>
      <c r="AC324" s="212"/>
      <c r="AD324" s="212"/>
      <c r="AE324" s="212"/>
      <c r="AF324" s="212"/>
      <c r="AG324" s="212" t="s">
        <v>231</v>
      </c>
      <c r="AH324" s="212">
        <v>5</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32">
        <v>33</v>
      </c>
      <c r="B325" s="233" t="s">
        <v>577</v>
      </c>
      <c r="C325" s="244" t="s">
        <v>578</v>
      </c>
      <c r="D325" s="234" t="s">
        <v>331</v>
      </c>
      <c r="E325" s="235">
        <v>67.399529999999999</v>
      </c>
      <c r="F325" s="236"/>
      <c r="G325" s="237">
        <f>ROUND(E325*F325,2)</f>
        <v>0</v>
      </c>
      <c r="H325" s="236"/>
      <c r="I325" s="237">
        <f>ROUND(E325*H325,2)</f>
        <v>0</v>
      </c>
      <c r="J325" s="236"/>
      <c r="K325" s="237">
        <f>ROUND(E325*J325,2)</f>
        <v>0</v>
      </c>
      <c r="L325" s="237">
        <v>21</v>
      </c>
      <c r="M325" s="237">
        <f>G325*(1+L325/100)</f>
        <v>0</v>
      </c>
      <c r="N325" s="235">
        <v>0</v>
      </c>
      <c r="O325" s="235">
        <f>ROUND(E325*N325,2)</f>
        <v>0</v>
      </c>
      <c r="P325" s="235">
        <v>0</v>
      </c>
      <c r="Q325" s="235">
        <f>ROUND(E325*P325,2)</f>
        <v>0</v>
      </c>
      <c r="R325" s="237" t="s">
        <v>272</v>
      </c>
      <c r="S325" s="237" t="s">
        <v>224</v>
      </c>
      <c r="T325" s="238" t="s">
        <v>224</v>
      </c>
      <c r="U325" s="222">
        <v>0.01</v>
      </c>
      <c r="V325" s="222">
        <f>ROUND(E325*U325,2)</f>
        <v>0.67</v>
      </c>
      <c r="W325" s="222"/>
      <c r="X325" s="222" t="s">
        <v>273</v>
      </c>
      <c r="Y325" s="212"/>
      <c r="Z325" s="212"/>
      <c r="AA325" s="212"/>
      <c r="AB325" s="212"/>
      <c r="AC325" s="212"/>
      <c r="AD325" s="212"/>
      <c r="AE325" s="212"/>
      <c r="AF325" s="212"/>
      <c r="AG325" s="212" t="s">
        <v>304</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66" t="s">
        <v>558</v>
      </c>
      <c r="D326" s="258"/>
      <c r="E326" s="258"/>
      <c r="F326" s="258"/>
      <c r="G326" s="258"/>
      <c r="H326" s="222"/>
      <c r="I326" s="222"/>
      <c r="J326" s="222"/>
      <c r="K326" s="222"/>
      <c r="L326" s="222"/>
      <c r="M326" s="222"/>
      <c r="N326" s="221"/>
      <c r="O326" s="221"/>
      <c r="P326" s="221"/>
      <c r="Q326" s="221"/>
      <c r="R326" s="222"/>
      <c r="S326" s="222"/>
      <c r="T326" s="222"/>
      <c r="U326" s="222"/>
      <c r="V326" s="222"/>
      <c r="W326" s="222"/>
      <c r="X326" s="222"/>
      <c r="Y326" s="212"/>
      <c r="Z326" s="212"/>
      <c r="AA326" s="212"/>
      <c r="AB326" s="212"/>
      <c r="AC326" s="212"/>
      <c r="AD326" s="212"/>
      <c r="AE326" s="212"/>
      <c r="AF326" s="212"/>
      <c r="AG326" s="212" t="s">
        <v>276</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47" t="s">
        <v>552</v>
      </c>
      <c r="D327" s="223"/>
      <c r="E327" s="224"/>
      <c r="F327" s="222"/>
      <c r="G327" s="222"/>
      <c r="H327" s="222"/>
      <c r="I327" s="222"/>
      <c r="J327" s="222"/>
      <c r="K327" s="222"/>
      <c r="L327" s="222"/>
      <c r="M327" s="222"/>
      <c r="N327" s="221"/>
      <c r="O327" s="221"/>
      <c r="P327" s="221"/>
      <c r="Q327" s="221"/>
      <c r="R327" s="222"/>
      <c r="S327" s="222"/>
      <c r="T327" s="222"/>
      <c r="U327" s="222"/>
      <c r="V327" s="222"/>
      <c r="W327" s="222"/>
      <c r="X327" s="222"/>
      <c r="Y327" s="212"/>
      <c r="Z327" s="212"/>
      <c r="AA327" s="212"/>
      <c r="AB327" s="212"/>
      <c r="AC327" s="212"/>
      <c r="AD327" s="212"/>
      <c r="AE327" s="212"/>
      <c r="AF327" s="212"/>
      <c r="AG327" s="212" t="s">
        <v>231</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47" t="s">
        <v>553</v>
      </c>
      <c r="D328" s="223"/>
      <c r="E328" s="224">
        <v>51.847529999999999</v>
      </c>
      <c r="F328" s="222"/>
      <c r="G328" s="222"/>
      <c r="H328" s="222"/>
      <c r="I328" s="222"/>
      <c r="J328" s="222"/>
      <c r="K328" s="222"/>
      <c r="L328" s="222"/>
      <c r="M328" s="222"/>
      <c r="N328" s="221"/>
      <c r="O328" s="221"/>
      <c r="P328" s="221"/>
      <c r="Q328" s="221"/>
      <c r="R328" s="222"/>
      <c r="S328" s="222"/>
      <c r="T328" s="222"/>
      <c r="U328" s="222"/>
      <c r="V328" s="222"/>
      <c r="W328" s="222"/>
      <c r="X328" s="222"/>
      <c r="Y328" s="212"/>
      <c r="Z328" s="212"/>
      <c r="AA328" s="212"/>
      <c r="AB328" s="212"/>
      <c r="AC328" s="212"/>
      <c r="AD328" s="212"/>
      <c r="AE328" s="212"/>
      <c r="AF328" s="212"/>
      <c r="AG328" s="212" t="s">
        <v>231</v>
      </c>
      <c r="AH328" s="212">
        <v>5</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47" t="s">
        <v>554</v>
      </c>
      <c r="D329" s="223"/>
      <c r="E329" s="224"/>
      <c r="F329" s="222"/>
      <c r="G329" s="222"/>
      <c r="H329" s="222"/>
      <c r="I329" s="222"/>
      <c r="J329" s="222"/>
      <c r="K329" s="222"/>
      <c r="L329" s="222"/>
      <c r="M329" s="222"/>
      <c r="N329" s="221"/>
      <c r="O329" s="221"/>
      <c r="P329" s="221"/>
      <c r="Q329" s="221"/>
      <c r="R329" s="222"/>
      <c r="S329" s="222"/>
      <c r="T329" s="222"/>
      <c r="U329" s="222"/>
      <c r="V329" s="222"/>
      <c r="W329" s="222"/>
      <c r="X329" s="222"/>
      <c r="Y329" s="212"/>
      <c r="Z329" s="212"/>
      <c r="AA329" s="212"/>
      <c r="AB329" s="212"/>
      <c r="AC329" s="212"/>
      <c r="AD329" s="212"/>
      <c r="AE329" s="212"/>
      <c r="AF329" s="212"/>
      <c r="AG329" s="212" t="s">
        <v>231</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47" t="s">
        <v>555</v>
      </c>
      <c r="D330" s="223"/>
      <c r="E330" s="224">
        <v>15.552</v>
      </c>
      <c r="F330" s="222"/>
      <c r="G330" s="222"/>
      <c r="H330" s="222"/>
      <c r="I330" s="222"/>
      <c r="J330" s="222"/>
      <c r="K330" s="222"/>
      <c r="L330" s="222"/>
      <c r="M330" s="222"/>
      <c r="N330" s="221"/>
      <c r="O330" s="221"/>
      <c r="P330" s="221"/>
      <c r="Q330" s="221"/>
      <c r="R330" s="222"/>
      <c r="S330" s="222"/>
      <c r="T330" s="222"/>
      <c r="U330" s="222"/>
      <c r="V330" s="222"/>
      <c r="W330" s="222"/>
      <c r="X330" s="222"/>
      <c r="Y330" s="212"/>
      <c r="Z330" s="212"/>
      <c r="AA330" s="212"/>
      <c r="AB330" s="212"/>
      <c r="AC330" s="212"/>
      <c r="AD330" s="212"/>
      <c r="AE330" s="212"/>
      <c r="AF330" s="212"/>
      <c r="AG330" s="212" t="s">
        <v>231</v>
      </c>
      <c r="AH330" s="212">
        <v>5</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33.75" outlineLevel="1" x14ac:dyDescent="0.2">
      <c r="A331" s="232">
        <v>34</v>
      </c>
      <c r="B331" s="233" t="s">
        <v>579</v>
      </c>
      <c r="C331" s="244" t="s">
        <v>580</v>
      </c>
      <c r="D331" s="234" t="s">
        <v>331</v>
      </c>
      <c r="E331" s="235">
        <v>3147.81068</v>
      </c>
      <c r="F331" s="236"/>
      <c r="G331" s="237">
        <f>ROUND(E331*F331,2)</f>
        <v>0</v>
      </c>
      <c r="H331" s="236"/>
      <c r="I331" s="237">
        <f>ROUND(E331*H331,2)</f>
        <v>0</v>
      </c>
      <c r="J331" s="236"/>
      <c r="K331" s="237">
        <f>ROUND(E331*J331,2)</f>
        <v>0</v>
      </c>
      <c r="L331" s="237">
        <v>21</v>
      </c>
      <c r="M331" s="237">
        <f>G331*(1+L331/100)</f>
        <v>0</v>
      </c>
      <c r="N331" s="235">
        <v>0</v>
      </c>
      <c r="O331" s="235">
        <f>ROUND(E331*N331,2)</f>
        <v>0</v>
      </c>
      <c r="P331" s="235">
        <v>0</v>
      </c>
      <c r="Q331" s="235">
        <f>ROUND(E331*P331,2)</f>
        <v>0</v>
      </c>
      <c r="R331" s="237" t="s">
        <v>272</v>
      </c>
      <c r="S331" s="237" t="s">
        <v>224</v>
      </c>
      <c r="T331" s="238" t="s">
        <v>224</v>
      </c>
      <c r="U331" s="222">
        <v>0</v>
      </c>
      <c r="V331" s="222">
        <f>ROUND(E331*U331,2)</f>
        <v>0</v>
      </c>
      <c r="W331" s="222"/>
      <c r="X331" s="222" t="s">
        <v>273</v>
      </c>
      <c r="Y331" s="212"/>
      <c r="Z331" s="212"/>
      <c r="AA331" s="212"/>
      <c r="AB331" s="212"/>
      <c r="AC331" s="212"/>
      <c r="AD331" s="212"/>
      <c r="AE331" s="212"/>
      <c r="AF331" s="212"/>
      <c r="AG331" s="212" t="s">
        <v>274</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6" t="s">
        <v>558</v>
      </c>
      <c r="D332" s="258"/>
      <c r="E332" s="258"/>
      <c r="F332" s="258"/>
      <c r="G332" s="258"/>
      <c r="H332" s="222"/>
      <c r="I332" s="222"/>
      <c r="J332" s="222"/>
      <c r="K332" s="222"/>
      <c r="L332" s="222"/>
      <c r="M332" s="222"/>
      <c r="N332" s="221"/>
      <c r="O332" s="221"/>
      <c r="P332" s="221"/>
      <c r="Q332" s="221"/>
      <c r="R332" s="222"/>
      <c r="S332" s="222"/>
      <c r="T332" s="222"/>
      <c r="U332" s="222"/>
      <c r="V332" s="222"/>
      <c r="W332" s="222"/>
      <c r="X332" s="222"/>
      <c r="Y332" s="212"/>
      <c r="Z332" s="212"/>
      <c r="AA332" s="212"/>
      <c r="AB332" s="212"/>
      <c r="AC332" s="212"/>
      <c r="AD332" s="212"/>
      <c r="AE332" s="212"/>
      <c r="AF332" s="212"/>
      <c r="AG332" s="212" t="s">
        <v>276</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47" t="s">
        <v>581</v>
      </c>
      <c r="D333" s="223"/>
      <c r="E333" s="224"/>
      <c r="F333" s="222"/>
      <c r="G333" s="222"/>
      <c r="H333" s="222"/>
      <c r="I333" s="222"/>
      <c r="J333" s="222"/>
      <c r="K333" s="222"/>
      <c r="L333" s="222"/>
      <c r="M333" s="222"/>
      <c r="N333" s="221"/>
      <c r="O333" s="221"/>
      <c r="P333" s="221"/>
      <c r="Q333" s="221"/>
      <c r="R333" s="222"/>
      <c r="S333" s="222"/>
      <c r="T333" s="222"/>
      <c r="U333" s="222"/>
      <c r="V333" s="222"/>
      <c r="W333" s="222"/>
      <c r="X333" s="222"/>
      <c r="Y333" s="212"/>
      <c r="Z333" s="212"/>
      <c r="AA333" s="212"/>
      <c r="AB333" s="212"/>
      <c r="AC333" s="212"/>
      <c r="AD333" s="212"/>
      <c r="AE333" s="212"/>
      <c r="AF333" s="212"/>
      <c r="AG333" s="212" t="s">
        <v>231</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47" t="s">
        <v>582</v>
      </c>
      <c r="D334" s="223"/>
      <c r="E334" s="224">
        <v>3147.81068</v>
      </c>
      <c r="F334" s="222"/>
      <c r="G334" s="222"/>
      <c r="H334" s="222"/>
      <c r="I334" s="222"/>
      <c r="J334" s="222"/>
      <c r="K334" s="222"/>
      <c r="L334" s="222"/>
      <c r="M334" s="222"/>
      <c r="N334" s="221"/>
      <c r="O334" s="221"/>
      <c r="P334" s="221"/>
      <c r="Q334" s="221"/>
      <c r="R334" s="222"/>
      <c r="S334" s="222"/>
      <c r="T334" s="222"/>
      <c r="U334" s="222"/>
      <c r="V334" s="222"/>
      <c r="W334" s="222"/>
      <c r="X334" s="222"/>
      <c r="Y334" s="212"/>
      <c r="Z334" s="212"/>
      <c r="AA334" s="212"/>
      <c r="AB334" s="212"/>
      <c r="AC334" s="212"/>
      <c r="AD334" s="212"/>
      <c r="AE334" s="212"/>
      <c r="AF334" s="212"/>
      <c r="AG334" s="212" t="s">
        <v>231</v>
      </c>
      <c r="AH334" s="212">
        <v>5</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1" x14ac:dyDescent="0.2">
      <c r="A335" s="232">
        <v>35</v>
      </c>
      <c r="B335" s="233" t="s">
        <v>583</v>
      </c>
      <c r="C335" s="244" t="s">
        <v>584</v>
      </c>
      <c r="D335" s="234" t="s">
        <v>331</v>
      </c>
      <c r="E335" s="235">
        <v>371.60703000000001</v>
      </c>
      <c r="F335" s="236"/>
      <c r="G335" s="237">
        <f>ROUND(E335*F335,2)</f>
        <v>0</v>
      </c>
      <c r="H335" s="236"/>
      <c r="I335" s="237">
        <f>ROUND(E335*H335,2)</f>
        <v>0</v>
      </c>
      <c r="J335" s="236"/>
      <c r="K335" s="237">
        <f>ROUND(E335*J335,2)</f>
        <v>0</v>
      </c>
      <c r="L335" s="237">
        <v>21</v>
      </c>
      <c r="M335" s="237">
        <f>G335*(1+L335/100)</f>
        <v>0</v>
      </c>
      <c r="N335" s="235">
        <v>0</v>
      </c>
      <c r="O335" s="235">
        <f>ROUND(E335*N335,2)</f>
        <v>0</v>
      </c>
      <c r="P335" s="235">
        <v>0</v>
      </c>
      <c r="Q335" s="235">
        <f>ROUND(E335*P335,2)</f>
        <v>0</v>
      </c>
      <c r="R335" s="237" t="s">
        <v>272</v>
      </c>
      <c r="S335" s="237" t="s">
        <v>224</v>
      </c>
      <c r="T335" s="238" t="s">
        <v>224</v>
      </c>
      <c r="U335" s="222">
        <v>0.05</v>
      </c>
      <c r="V335" s="222">
        <f>ROUND(E335*U335,2)</f>
        <v>18.579999999999998</v>
      </c>
      <c r="W335" s="222"/>
      <c r="X335" s="222" t="s">
        <v>273</v>
      </c>
      <c r="Y335" s="212"/>
      <c r="Z335" s="212"/>
      <c r="AA335" s="212"/>
      <c r="AB335" s="212"/>
      <c r="AC335" s="212"/>
      <c r="AD335" s="212"/>
      <c r="AE335" s="212"/>
      <c r="AF335" s="212"/>
      <c r="AG335" s="212" t="s">
        <v>274</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47" t="s">
        <v>585</v>
      </c>
      <c r="D336" s="223"/>
      <c r="E336" s="224"/>
      <c r="F336" s="222"/>
      <c r="G336" s="222"/>
      <c r="H336" s="222"/>
      <c r="I336" s="222"/>
      <c r="J336" s="222"/>
      <c r="K336" s="222"/>
      <c r="L336" s="222"/>
      <c r="M336" s="222"/>
      <c r="N336" s="221"/>
      <c r="O336" s="221"/>
      <c r="P336" s="221"/>
      <c r="Q336" s="221"/>
      <c r="R336" s="222"/>
      <c r="S336" s="222"/>
      <c r="T336" s="222"/>
      <c r="U336" s="222"/>
      <c r="V336" s="222"/>
      <c r="W336" s="222"/>
      <c r="X336" s="222"/>
      <c r="Y336" s="212"/>
      <c r="Z336" s="212"/>
      <c r="AA336" s="212"/>
      <c r="AB336" s="212"/>
      <c r="AC336" s="212"/>
      <c r="AD336" s="212"/>
      <c r="AE336" s="212"/>
      <c r="AF336" s="212"/>
      <c r="AG336" s="212" t="s">
        <v>231</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47" t="s">
        <v>560</v>
      </c>
      <c r="D337" s="223"/>
      <c r="E337" s="224"/>
      <c r="F337" s="222"/>
      <c r="G337" s="222"/>
      <c r="H337" s="222"/>
      <c r="I337" s="222"/>
      <c r="J337" s="222"/>
      <c r="K337" s="222"/>
      <c r="L337" s="222"/>
      <c r="M337" s="222"/>
      <c r="N337" s="221"/>
      <c r="O337" s="221"/>
      <c r="P337" s="221"/>
      <c r="Q337" s="221"/>
      <c r="R337" s="222"/>
      <c r="S337" s="222"/>
      <c r="T337" s="222"/>
      <c r="U337" s="222"/>
      <c r="V337" s="222"/>
      <c r="W337" s="222"/>
      <c r="X337" s="222"/>
      <c r="Y337" s="212"/>
      <c r="Z337" s="212"/>
      <c r="AA337" s="212"/>
      <c r="AB337" s="212"/>
      <c r="AC337" s="212"/>
      <c r="AD337" s="212"/>
      <c r="AE337" s="212"/>
      <c r="AF337" s="212"/>
      <c r="AG337" s="212" t="s">
        <v>231</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47" t="s">
        <v>561</v>
      </c>
      <c r="D338" s="223"/>
      <c r="E338" s="224">
        <v>28.1</v>
      </c>
      <c r="F338" s="222"/>
      <c r="G338" s="222"/>
      <c r="H338" s="222"/>
      <c r="I338" s="222"/>
      <c r="J338" s="222"/>
      <c r="K338" s="222"/>
      <c r="L338" s="222"/>
      <c r="M338" s="222"/>
      <c r="N338" s="221"/>
      <c r="O338" s="221"/>
      <c r="P338" s="221"/>
      <c r="Q338" s="221"/>
      <c r="R338" s="222"/>
      <c r="S338" s="222"/>
      <c r="T338" s="222"/>
      <c r="U338" s="222"/>
      <c r="V338" s="222"/>
      <c r="W338" s="222"/>
      <c r="X338" s="222"/>
      <c r="Y338" s="212"/>
      <c r="Z338" s="212"/>
      <c r="AA338" s="212"/>
      <c r="AB338" s="212"/>
      <c r="AC338" s="212"/>
      <c r="AD338" s="212"/>
      <c r="AE338" s="212"/>
      <c r="AF338" s="212"/>
      <c r="AG338" s="212" t="s">
        <v>231</v>
      </c>
      <c r="AH338" s="212">
        <v>5</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47" t="s">
        <v>565</v>
      </c>
      <c r="D339" s="223"/>
      <c r="E339" s="224"/>
      <c r="F339" s="222"/>
      <c r="G339" s="222"/>
      <c r="H339" s="222"/>
      <c r="I339" s="222"/>
      <c r="J339" s="222"/>
      <c r="K339" s="222"/>
      <c r="L339" s="222"/>
      <c r="M339" s="222"/>
      <c r="N339" s="221"/>
      <c r="O339" s="221"/>
      <c r="P339" s="221"/>
      <c r="Q339" s="221"/>
      <c r="R339" s="222"/>
      <c r="S339" s="222"/>
      <c r="T339" s="222"/>
      <c r="U339" s="222"/>
      <c r="V339" s="222"/>
      <c r="W339" s="222"/>
      <c r="X339" s="222"/>
      <c r="Y339" s="212"/>
      <c r="Z339" s="212"/>
      <c r="AA339" s="212"/>
      <c r="AB339" s="212"/>
      <c r="AC339" s="212"/>
      <c r="AD339" s="212"/>
      <c r="AE339" s="212"/>
      <c r="AF339" s="212"/>
      <c r="AG339" s="212" t="s">
        <v>231</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47" t="s">
        <v>586</v>
      </c>
      <c r="D340" s="223"/>
      <c r="E340" s="224">
        <v>343.50702999999999</v>
      </c>
      <c r="F340" s="222"/>
      <c r="G340" s="222"/>
      <c r="H340" s="222"/>
      <c r="I340" s="222"/>
      <c r="J340" s="222"/>
      <c r="K340" s="222"/>
      <c r="L340" s="222"/>
      <c r="M340" s="222"/>
      <c r="N340" s="221"/>
      <c r="O340" s="221"/>
      <c r="P340" s="221"/>
      <c r="Q340" s="221"/>
      <c r="R340" s="222"/>
      <c r="S340" s="222"/>
      <c r="T340" s="222"/>
      <c r="U340" s="222"/>
      <c r="V340" s="222"/>
      <c r="W340" s="222"/>
      <c r="X340" s="222"/>
      <c r="Y340" s="212"/>
      <c r="Z340" s="212"/>
      <c r="AA340" s="212"/>
      <c r="AB340" s="212"/>
      <c r="AC340" s="212"/>
      <c r="AD340" s="212"/>
      <c r="AE340" s="212"/>
      <c r="AF340" s="212"/>
      <c r="AG340" s="212" t="s">
        <v>231</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32">
        <v>36</v>
      </c>
      <c r="B341" s="233" t="s">
        <v>587</v>
      </c>
      <c r="C341" s="244" t="s">
        <v>588</v>
      </c>
      <c r="D341" s="234" t="s">
        <v>331</v>
      </c>
      <c r="E341" s="235">
        <v>138.24</v>
      </c>
      <c r="F341" s="236"/>
      <c r="G341" s="237">
        <f>ROUND(E341*F341,2)</f>
        <v>0</v>
      </c>
      <c r="H341" s="236"/>
      <c r="I341" s="237">
        <f>ROUND(E341*H341,2)</f>
        <v>0</v>
      </c>
      <c r="J341" s="236"/>
      <c r="K341" s="237">
        <f>ROUND(E341*J341,2)</f>
        <v>0</v>
      </c>
      <c r="L341" s="237">
        <v>21</v>
      </c>
      <c r="M341" s="237">
        <f>G341*(1+L341/100)</f>
        <v>0</v>
      </c>
      <c r="N341" s="235">
        <v>0</v>
      </c>
      <c r="O341" s="235">
        <f>ROUND(E341*N341,2)</f>
        <v>0</v>
      </c>
      <c r="P341" s="235">
        <v>0</v>
      </c>
      <c r="Q341" s="235">
        <f>ROUND(E341*P341,2)</f>
        <v>0</v>
      </c>
      <c r="R341" s="237" t="s">
        <v>272</v>
      </c>
      <c r="S341" s="237" t="s">
        <v>224</v>
      </c>
      <c r="T341" s="238" t="s">
        <v>224</v>
      </c>
      <c r="U341" s="222">
        <v>0.53</v>
      </c>
      <c r="V341" s="222">
        <f>ROUND(E341*U341,2)</f>
        <v>73.27</v>
      </c>
      <c r="W341" s="222"/>
      <c r="X341" s="222" t="s">
        <v>273</v>
      </c>
      <c r="Y341" s="212"/>
      <c r="Z341" s="212"/>
      <c r="AA341" s="212"/>
      <c r="AB341" s="212"/>
      <c r="AC341" s="212"/>
      <c r="AD341" s="212"/>
      <c r="AE341" s="212"/>
      <c r="AF341" s="212"/>
      <c r="AG341" s="212" t="s">
        <v>274</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2.5" outlineLevel="1" x14ac:dyDescent="0.2">
      <c r="A342" s="219"/>
      <c r="B342" s="220"/>
      <c r="C342" s="266" t="s">
        <v>589</v>
      </c>
      <c r="D342" s="258"/>
      <c r="E342" s="258"/>
      <c r="F342" s="258"/>
      <c r="G342" s="258"/>
      <c r="H342" s="222"/>
      <c r="I342" s="222"/>
      <c r="J342" s="222"/>
      <c r="K342" s="222"/>
      <c r="L342" s="222"/>
      <c r="M342" s="222"/>
      <c r="N342" s="221"/>
      <c r="O342" s="221"/>
      <c r="P342" s="221"/>
      <c r="Q342" s="221"/>
      <c r="R342" s="222"/>
      <c r="S342" s="222"/>
      <c r="T342" s="222"/>
      <c r="U342" s="222"/>
      <c r="V342" s="222"/>
      <c r="W342" s="222"/>
      <c r="X342" s="222"/>
      <c r="Y342" s="212"/>
      <c r="Z342" s="212"/>
      <c r="AA342" s="212"/>
      <c r="AB342" s="212"/>
      <c r="AC342" s="212"/>
      <c r="AD342" s="212"/>
      <c r="AE342" s="212"/>
      <c r="AF342" s="212"/>
      <c r="AG342" s="212" t="s">
        <v>276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40" t="str">
        <f>C342</f>
        <v>přívodních a odpadních melioračních kanálů, zhutňované po vrstvách tloušťky 20 cm, s přemístěním sypaniny do 20 m nebo s jejím přehozením do 3 m,</v>
      </c>
      <c r="BB342" s="212"/>
      <c r="BC342" s="212"/>
      <c r="BD342" s="212"/>
      <c r="BE342" s="212"/>
      <c r="BF342" s="212"/>
      <c r="BG342" s="212"/>
      <c r="BH342" s="212"/>
    </row>
    <row r="343" spans="1:60" outlineLevel="1" x14ac:dyDescent="0.2">
      <c r="A343" s="219"/>
      <c r="B343" s="220"/>
      <c r="C343" s="247" t="s">
        <v>590</v>
      </c>
      <c r="D343" s="223"/>
      <c r="E343" s="224"/>
      <c r="F343" s="222"/>
      <c r="G343" s="222"/>
      <c r="H343" s="222"/>
      <c r="I343" s="222"/>
      <c r="J343" s="222"/>
      <c r="K343" s="222"/>
      <c r="L343" s="222"/>
      <c r="M343" s="222"/>
      <c r="N343" s="221"/>
      <c r="O343" s="221"/>
      <c r="P343" s="221"/>
      <c r="Q343" s="221"/>
      <c r="R343" s="222"/>
      <c r="S343" s="222"/>
      <c r="T343" s="222"/>
      <c r="U343" s="222"/>
      <c r="V343" s="222"/>
      <c r="W343" s="222"/>
      <c r="X343" s="222"/>
      <c r="Y343" s="212"/>
      <c r="Z343" s="212"/>
      <c r="AA343" s="212"/>
      <c r="AB343" s="212"/>
      <c r="AC343" s="212"/>
      <c r="AD343" s="212"/>
      <c r="AE343" s="212"/>
      <c r="AF343" s="212"/>
      <c r="AG343" s="212" t="s">
        <v>231</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47" t="s">
        <v>570</v>
      </c>
      <c r="D344" s="223"/>
      <c r="E344" s="224">
        <v>138.24</v>
      </c>
      <c r="F344" s="222"/>
      <c r="G344" s="222"/>
      <c r="H344" s="222"/>
      <c r="I344" s="222"/>
      <c r="J344" s="222"/>
      <c r="K344" s="222"/>
      <c r="L344" s="222"/>
      <c r="M344" s="222"/>
      <c r="N344" s="221"/>
      <c r="O344" s="221"/>
      <c r="P344" s="221"/>
      <c r="Q344" s="221"/>
      <c r="R344" s="222"/>
      <c r="S344" s="222"/>
      <c r="T344" s="222"/>
      <c r="U344" s="222"/>
      <c r="V344" s="222"/>
      <c r="W344" s="222"/>
      <c r="X344" s="222"/>
      <c r="Y344" s="212"/>
      <c r="Z344" s="212"/>
      <c r="AA344" s="212"/>
      <c r="AB344" s="212"/>
      <c r="AC344" s="212"/>
      <c r="AD344" s="212"/>
      <c r="AE344" s="212"/>
      <c r="AF344" s="212"/>
      <c r="AG344" s="212" t="s">
        <v>231</v>
      </c>
      <c r="AH344" s="212">
        <v>5</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2.5" outlineLevel="1" x14ac:dyDescent="0.2">
      <c r="A345" s="232">
        <v>37</v>
      </c>
      <c r="B345" s="233" t="s">
        <v>591</v>
      </c>
      <c r="C345" s="244" t="s">
        <v>592</v>
      </c>
      <c r="D345" s="234" t="s">
        <v>331</v>
      </c>
      <c r="E345" s="235">
        <v>371.60703000000001</v>
      </c>
      <c r="F345" s="236"/>
      <c r="G345" s="237">
        <f>ROUND(E345*F345,2)</f>
        <v>0</v>
      </c>
      <c r="H345" s="236"/>
      <c r="I345" s="237">
        <f>ROUND(E345*H345,2)</f>
        <v>0</v>
      </c>
      <c r="J345" s="236"/>
      <c r="K345" s="237">
        <f>ROUND(E345*J345,2)</f>
        <v>0</v>
      </c>
      <c r="L345" s="237">
        <v>21</v>
      </c>
      <c r="M345" s="237">
        <f>G345*(1+L345/100)</f>
        <v>0</v>
      </c>
      <c r="N345" s="235">
        <v>0</v>
      </c>
      <c r="O345" s="235">
        <f>ROUND(E345*N345,2)</f>
        <v>0</v>
      </c>
      <c r="P345" s="235">
        <v>0</v>
      </c>
      <c r="Q345" s="235">
        <f>ROUND(E345*P345,2)</f>
        <v>0</v>
      </c>
      <c r="R345" s="237" t="s">
        <v>272</v>
      </c>
      <c r="S345" s="237" t="s">
        <v>224</v>
      </c>
      <c r="T345" s="238" t="s">
        <v>224</v>
      </c>
      <c r="U345" s="222">
        <v>8.9999999999999993E-3</v>
      </c>
      <c r="V345" s="222">
        <f>ROUND(E345*U345,2)</f>
        <v>3.34</v>
      </c>
      <c r="W345" s="222"/>
      <c r="X345" s="222" t="s">
        <v>273</v>
      </c>
      <c r="Y345" s="212"/>
      <c r="Z345" s="212"/>
      <c r="AA345" s="212"/>
      <c r="AB345" s="212"/>
      <c r="AC345" s="212"/>
      <c r="AD345" s="212"/>
      <c r="AE345" s="212"/>
      <c r="AF345" s="212"/>
      <c r="AG345" s="212" t="s">
        <v>304</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47" t="s">
        <v>593</v>
      </c>
      <c r="D346" s="223"/>
      <c r="E346" s="224"/>
      <c r="F346" s="222"/>
      <c r="G346" s="222"/>
      <c r="H346" s="222"/>
      <c r="I346" s="222"/>
      <c r="J346" s="222"/>
      <c r="K346" s="222"/>
      <c r="L346" s="222"/>
      <c r="M346" s="222"/>
      <c r="N346" s="221"/>
      <c r="O346" s="221"/>
      <c r="P346" s="221"/>
      <c r="Q346" s="221"/>
      <c r="R346" s="222"/>
      <c r="S346" s="222"/>
      <c r="T346" s="222"/>
      <c r="U346" s="222"/>
      <c r="V346" s="222"/>
      <c r="W346" s="222"/>
      <c r="X346" s="222"/>
      <c r="Y346" s="212"/>
      <c r="Z346" s="212"/>
      <c r="AA346" s="212"/>
      <c r="AB346" s="212"/>
      <c r="AC346" s="212"/>
      <c r="AD346" s="212"/>
      <c r="AE346" s="212"/>
      <c r="AF346" s="212"/>
      <c r="AG346" s="212" t="s">
        <v>231</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47" t="s">
        <v>594</v>
      </c>
      <c r="D347" s="223"/>
      <c r="E347" s="224">
        <v>371.60703000000001</v>
      </c>
      <c r="F347" s="222"/>
      <c r="G347" s="222"/>
      <c r="H347" s="222"/>
      <c r="I347" s="222"/>
      <c r="J347" s="222"/>
      <c r="K347" s="222"/>
      <c r="L347" s="222"/>
      <c r="M347" s="222"/>
      <c r="N347" s="221"/>
      <c r="O347" s="221"/>
      <c r="P347" s="221"/>
      <c r="Q347" s="221"/>
      <c r="R347" s="222"/>
      <c r="S347" s="222"/>
      <c r="T347" s="222"/>
      <c r="U347" s="222"/>
      <c r="V347" s="222"/>
      <c r="W347" s="222"/>
      <c r="X347" s="222"/>
      <c r="Y347" s="212"/>
      <c r="Z347" s="212"/>
      <c r="AA347" s="212"/>
      <c r="AB347" s="212"/>
      <c r="AC347" s="212"/>
      <c r="AD347" s="212"/>
      <c r="AE347" s="212"/>
      <c r="AF347" s="212"/>
      <c r="AG347" s="212" t="s">
        <v>231</v>
      </c>
      <c r="AH347" s="212">
        <v>5</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22.5" outlineLevel="1" x14ac:dyDescent="0.2">
      <c r="A348" s="232">
        <v>38</v>
      </c>
      <c r="B348" s="233" t="s">
        <v>595</v>
      </c>
      <c r="C348" s="244" t="s">
        <v>596</v>
      </c>
      <c r="D348" s="234" t="s">
        <v>331</v>
      </c>
      <c r="E348" s="235">
        <v>858.76757999999995</v>
      </c>
      <c r="F348" s="236"/>
      <c r="G348" s="237">
        <f>ROUND(E348*F348,2)</f>
        <v>0</v>
      </c>
      <c r="H348" s="236"/>
      <c r="I348" s="237">
        <f>ROUND(E348*H348,2)</f>
        <v>0</v>
      </c>
      <c r="J348" s="236"/>
      <c r="K348" s="237">
        <f>ROUND(E348*J348,2)</f>
        <v>0</v>
      </c>
      <c r="L348" s="237">
        <v>21</v>
      </c>
      <c r="M348" s="237">
        <f>G348*(1+L348/100)</f>
        <v>0</v>
      </c>
      <c r="N348" s="235">
        <v>0</v>
      </c>
      <c r="O348" s="235">
        <f>ROUND(E348*N348,2)</f>
        <v>0</v>
      </c>
      <c r="P348" s="235">
        <v>0</v>
      </c>
      <c r="Q348" s="235">
        <f>ROUND(E348*P348,2)</f>
        <v>0</v>
      </c>
      <c r="R348" s="237" t="s">
        <v>272</v>
      </c>
      <c r="S348" s="237" t="s">
        <v>224</v>
      </c>
      <c r="T348" s="238" t="s">
        <v>224</v>
      </c>
      <c r="U348" s="222">
        <v>0.2</v>
      </c>
      <c r="V348" s="222">
        <f>ROUND(E348*U348,2)</f>
        <v>171.75</v>
      </c>
      <c r="W348" s="222"/>
      <c r="X348" s="222" t="s">
        <v>273</v>
      </c>
      <c r="Y348" s="212"/>
      <c r="Z348" s="212"/>
      <c r="AA348" s="212"/>
      <c r="AB348" s="212"/>
      <c r="AC348" s="212"/>
      <c r="AD348" s="212"/>
      <c r="AE348" s="212"/>
      <c r="AF348" s="212"/>
      <c r="AG348" s="212" t="s">
        <v>274</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c r="B349" s="220"/>
      <c r="C349" s="266" t="s">
        <v>597</v>
      </c>
      <c r="D349" s="258"/>
      <c r="E349" s="258"/>
      <c r="F349" s="258"/>
      <c r="G349" s="258"/>
      <c r="H349" s="222"/>
      <c r="I349" s="222"/>
      <c r="J349" s="222"/>
      <c r="K349" s="222"/>
      <c r="L349" s="222"/>
      <c r="M349" s="222"/>
      <c r="N349" s="221"/>
      <c r="O349" s="221"/>
      <c r="P349" s="221"/>
      <c r="Q349" s="221"/>
      <c r="R349" s="222"/>
      <c r="S349" s="222"/>
      <c r="T349" s="222"/>
      <c r="U349" s="222"/>
      <c r="V349" s="222"/>
      <c r="W349" s="222"/>
      <c r="X349" s="222"/>
      <c r="Y349" s="212"/>
      <c r="Z349" s="212"/>
      <c r="AA349" s="212"/>
      <c r="AB349" s="212"/>
      <c r="AC349" s="212"/>
      <c r="AD349" s="212"/>
      <c r="AE349" s="212"/>
      <c r="AF349" s="212"/>
      <c r="AG349" s="212" t="s">
        <v>276</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46" t="s">
        <v>598</v>
      </c>
      <c r="D350" s="241"/>
      <c r="E350" s="241"/>
      <c r="F350" s="241"/>
      <c r="G350" s="241"/>
      <c r="H350" s="222"/>
      <c r="I350" s="222"/>
      <c r="J350" s="222"/>
      <c r="K350" s="222"/>
      <c r="L350" s="222"/>
      <c r="M350" s="222"/>
      <c r="N350" s="221"/>
      <c r="O350" s="221"/>
      <c r="P350" s="221"/>
      <c r="Q350" s="221"/>
      <c r="R350" s="222"/>
      <c r="S350" s="222"/>
      <c r="T350" s="222"/>
      <c r="U350" s="222"/>
      <c r="V350" s="222"/>
      <c r="W350" s="222"/>
      <c r="X350" s="222"/>
      <c r="Y350" s="212"/>
      <c r="Z350" s="212"/>
      <c r="AA350" s="212"/>
      <c r="AB350" s="212"/>
      <c r="AC350" s="212"/>
      <c r="AD350" s="212"/>
      <c r="AE350" s="212"/>
      <c r="AF350" s="212"/>
      <c r="AG350" s="212" t="s">
        <v>228</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47" t="s">
        <v>569</v>
      </c>
      <c r="D351" s="223"/>
      <c r="E351" s="224"/>
      <c r="F351" s="222"/>
      <c r="G351" s="222"/>
      <c r="H351" s="222"/>
      <c r="I351" s="222"/>
      <c r="J351" s="222"/>
      <c r="K351" s="222"/>
      <c r="L351" s="222"/>
      <c r="M351" s="222"/>
      <c r="N351" s="221"/>
      <c r="O351" s="221"/>
      <c r="P351" s="221"/>
      <c r="Q351" s="221"/>
      <c r="R351" s="222"/>
      <c r="S351" s="222"/>
      <c r="T351" s="222"/>
      <c r="U351" s="222"/>
      <c r="V351" s="222"/>
      <c r="W351" s="222"/>
      <c r="X351" s="222"/>
      <c r="Y351" s="212"/>
      <c r="Z351" s="212"/>
      <c r="AA351" s="212"/>
      <c r="AB351" s="212"/>
      <c r="AC351" s="212"/>
      <c r="AD351" s="212"/>
      <c r="AE351" s="212"/>
      <c r="AF351" s="212"/>
      <c r="AG351" s="212" t="s">
        <v>231</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47" t="s">
        <v>572</v>
      </c>
      <c r="D352" s="223"/>
      <c r="E352" s="224">
        <v>250.8</v>
      </c>
      <c r="F352" s="222"/>
      <c r="G352" s="222"/>
      <c r="H352" s="222"/>
      <c r="I352" s="222"/>
      <c r="J352" s="222"/>
      <c r="K352" s="222"/>
      <c r="L352" s="222"/>
      <c r="M352" s="222"/>
      <c r="N352" s="221"/>
      <c r="O352" s="221"/>
      <c r="P352" s="221"/>
      <c r="Q352" s="221"/>
      <c r="R352" s="222"/>
      <c r="S352" s="222"/>
      <c r="T352" s="222"/>
      <c r="U352" s="222"/>
      <c r="V352" s="222"/>
      <c r="W352" s="222"/>
      <c r="X352" s="222"/>
      <c r="Y352" s="212"/>
      <c r="Z352" s="212"/>
      <c r="AA352" s="212"/>
      <c r="AB352" s="212"/>
      <c r="AC352" s="212"/>
      <c r="AD352" s="212"/>
      <c r="AE352" s="212"/>
      <c r="AF352" s="212"/>
      <c r="AG352" s="212" t="s">
        <v>231</v>
      </c>
      <c r="AH352" s="212">
        <v>5</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47" t="s">
        <v>573</v>
      </c>
      <c r="D353" s="223"/>
      <c r="E353" s="224">
        <v>62.7</v>
      </c>
      <c r="F353" s="222"/>
      <c r="G353" s="222"/>
      <c r="H353" s="222"/>
      <c r="I353" s="222"/>
      <c r="J353" s="222"/>
      <c r="K353" s="222"/>
      <c r="L353" s="222"/>
      <c r="M353" s="222"/>
      <c r="N353" s="221"/>
      <c r="O353" s="221"/>
      <c r="P353" s="221"/>
      <c r="Q353" s="221"/>
      <c r="R353" s="222"/>
      <c r="S353" s="222"/>
      <c r="T353" s="222"/>
      <c r="U353" s="222"/>
      <c r="V353" s="222"/>
      <c r="W353" s="222"/>
      <c r="X353" s="222"/>
      <c r="Y353" s="212"/>
      <c r="Z353" s="212"/>
      <c r="AA353" s="212"/>
      <c r="AB353" s="212"/>
      <c r="AC353" s="212"/>
      <c r="AD353" s="212"/>
      <c r="AE353" s="212"/>
      <c r="AF353" s="212"/>
      <c r="AG353" s="212" t="s">
        <v>231</v>
      </c>
      <c r="AH353" s="212">
        <v>5</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47" t="s">
        <v>574</v>
      </c>
      <c r="D354" s="223"/>
      <c r="E354" s="224">
        <v>758.19258000000002</v>
      </c>
      <c r="F354" s="222"/>
      <c r="G354" s="222"/>
      <c r="H354" s="222"/>
      <c r="I354" s="222"/>
      <c r="J354" s="222"/>
      <c r="K354" s="222"/>
      <c r="L354" s="222"/>
      <c r="M354" s="222"/>
      <c r="N354" s="221"/>
      <c r="O354" s="221"/>
      <c r="P354" s="221"/>
      <c r="Q354" s="221"/>
      <c r="R354" s="222"/>
      <c r="S354" s="222"/>
      <c r="T354" s="222"/>
      <c r="U354" s="222"/>
      <c r="V354" s="222"/>
      <c r="W354" s="222"/>
      <c r="X354" s="222"/>
      <c r="Y354" s="212"/>
      <c r="Z354" s="212"/>
      <c r="AA354" s="212"/>
      <c r="AB354" s="212"/>
      <c r="AC354" s="212"/>
      <c r="AD354" s="212"/>
      <c r="AE354" s="212"/>
      <c r="AF354" s="212"/>
      <c r="AG354" s="212" t="s">
        <v>231</v>
      </c>
      <c r="AH354" s="212">
        <v>5</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47" t="s">
        <v>575</v>
      </c>
      <c r="D355" s="223"/>
      <c r="E355" s="224">
        <v>189.54814999999999</v>
      </c>
      <c r="F355" s="222"/>
      <c r="G355" s="222"/>
      <c r="H355" s="222"/>
      <c r="I355" s="222"/>
      <c r="J355" s="222"/>
      <c r="K355" s="222"/>
      <c r="L355" s="222"/>
      <c r="M355" s="222"/>
      <c r="N355" s="221"/>
      <c r="O355" s="221"/>
      <c r="P355" s="221"/>
      <c r="Q355" s="221"/>
      <c r="R355" s="222"/>
      <c r="S355" s="222"/>
      <c r="T355" s="222"/>
      <c r="U355" s="222"/>
      <c r="V355" s="222"/>
      <c r="W355" s="222"/>
      <c r="X355" s="222"/>
      <c r="Y355" s="212"/>
      <c r="Z355" s="212"/>
      <c r="AA355" s="212"/>
      <c r="AB355" s="212"/>
      <c r="AC355" s="212"/>
      <c r="AD355" s="212"/>
      <c r="AE355" s="212"/>
      <c r="AF355" s="212"/>
      <c r="AG355" s="212" t="s">
        <v>231</v>
      </c>
      <c r="AH355" s="212">
        <v>5</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19"/>
      <c r="B356" s="220"/>
      <c r="C356" s="247" t="s">
        <v>542</v>
      </c>
      <c r="D356" s="223"/>
      <c r="E356" s="224">
        <v>266.34530999999998</v>
      </c>
      <c r="F356" s="222"/>
      <c r="G356" s="222"/>
      <c r="H356" s="222"/>
      <c r="I356" s="222"/>
      <c r="J356" s="222"/>
      <c r="K356" s="222"/>
      <c r="L356" s="222"/>
      <c r="M356" s="222"/>
      <c r="N356" s="221"/>
      <c r="O356" s="221"/>
      <c r="P356" s="221"/>
      <c r="Q356" s="221"/>
      <c r="R356" s="222"/>
      <c r="S356" s="222"/>
      <c r="T356" s="222"/>
      <c r="U356" s="222"/>
      <c r="V356" s="222"/>
      <c r="W356" s="222"/>
      <c r="X356" s="222"/>
      <c r="Y356" s="212"/>
      <c r="Z356" s="212"/>
      <c r="AA356" s="212"/>
      <c r="AB356" s="212"/>
      <c r="AC356" s="212"/>
      <c r="AD356" s="212"/>
      <c r="AE356" s="212"/>
      <c r="AF356" s="212"/>
      <c r="AG356" s="212" t="s">
        <v>231</v>
      </c>
      <c r="AH356" s="212">
        <v>5</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47" t="s">
        <v>543</v>
      </c>
      <c r="D357" s="223"/>
      <c r="E357" s="224">
        <v>66.586330000000004</v>
      </c>
      <c r="F357" s="222"/>
      <c r="G357" s="222"/>
      <c r="H357" s="222"/>
      <c r="I357" s="222"/>
      <c r="J357" s="222"/>
      <c r="K357" s="222"/>
      <c r="L357" s="222"/>
      <c r="M357" s="222"/>
      <c r="N357" s="221"/>
      <c r="O357" s="221"/>
      <c r="P357" s="221"/>
      <c r="Q357" s="221"/>
      <c r="R357" s="222"/>
      <c r="S357" s="222"/>
      <c r="T357" s="222"/>
      <c r="U357" s="222"/>
      <c r="V357" s="222"/>
      <c r="W357" s="222"/>
      <c r="X357" s="222"/>
      <c r="Y357" s="212"/>
      <c r="Z357" s="212"/>
      <c r="AA357" s="212"/>
      <c r="AB357" s="212"/>
      <c r="AC357" s="212"/>
      <c r="AD357" s="212"/>
      <c r="AE357" s="212"/>
      <c r="AF357" s="212"/>
      <c r="AG357" s="212" t="s">
        <v>231</v>
      </c>
      <c r="AH357" s="212">
        <v>5</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47" t="s">
        <v>291</v>
      </c>
      <c r="D358" s="223"/>
      <c r="E358" s="224"/>
      <c r="F358" s="222"/>
      <c r="G358" s="222"/>
      <c r="H358" s="222"/>
      <c r="I358" s="222"/>
      <c r="J358" s="222"/>
      <c r="K358" s="222"/>
      <c r="L358" s="222"/>
      <c r="M358" s="222"/>
      <c r="N358" s="221"/>
      <c r="O358" s="221"/>
      <c r="P358" s="221"/>
      <c r="Q358" s="221"/>
      <c r="R358" s="222"/>
      <c r="S358" s="222"/>
      <c r="T358" s="222"/>
      <c r="U358" s="222"/>
      <c r="V358" s="222"/>
      <c r="W358" s="222"/>
      <c r="X358" s="222"/>
      <c r="Y358" s="212"/>
      <c r="Z358" s="212"/>
      <c r="AA358" s="212"/>
      <c r="AB358" s="212"/>
      <c r="AC358" s="212"/>
      <c r="AD358" s="212"/>
      <c r="AE358" s="212"/>
      <c r="AF358" s="212"/>
      <c r="AG358" s="212" t="s">
        <v>231</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47" t="s">
        <v>599</v>
      </c>
      <c r="D359" s="223"/>
      <c r="E359" s="224"/>
      <c r="F359" s="222"/>
      <c r="G359" s="222"/>
      <c r="H359" s="222"/>
      <c r="I359" s="222"/>
      <c r="J359" s="222"/>
      <c r="K359" s="222"/>
      <c r="L359" s="222"/>
      <c r="M359" s="222"/>
      <c r="N359" s="221"/>
      <c r="O359" s="221"/>
      <c r="P359" s="221"/>
      <c r="Q359" s="221"/>
      <c r="R359" s="222"/>
      <c r="S359" s="222"/>
      <c r="T359" s="222"/>
      <c r="U359" s="222"/>
      <c r="V359" s="222"/>
      <c r="W359" s="222"/>
      <c r="X359" s="222"/>
      <c r="Y359" s="212"/>
      <c r="Z359" s="212"/>
      <c r="AA359" s="212"/>
      <c r="AB359" s="212"/>
      <c r="AC359" s="212"/>
      <c r="AD359" s="212"/>
      <c r="AE359" s="212"/>
      <c r="AF359" s="212"/>
      <c r="AG359" s="212" t="s">
        <v>231</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47" t="s">
        <v>600</v>
      </c>
      <c r="D360" s="223"/>
      <c r="E360" s="224"/>
      <c r="F360" s="222"/>
      <c r="G360" s="222"/>
      <c r="H360" s="222"/>
      <c r="I360" s="222"/>
      <c r="J360" s="222"/>
      <c r="K360" s="222"/>
      <c r="L360" s="222"/>
      <c r="M360" s="222"/>
      <c r="N360" s="221"/>
      <c r="O360" s="221"/>
      <c r="P360" s="221"/>
      <c r="Q360" s="221"/>
      <c r="R360" s="222"/>
      <c r="S360" s="222"/>
      <c r="T360" s="222"/>
      <c r="U360" s="222"/>
      <c r="V360" s="222"/>
      <c r="W360" s="222"/>
      <c r="X360" s="222"/>
      <c r="Y360" s="212"/>
      <c r="Z360" s="212"/>
      <c r="AA360" s="212"/>
      <c r="AB360" s="212"/>
      <c r="AC360" s="212"/>
      <c r="AD360" s="212"/>
      <c r="AE360" s="212"/>
      <c r="AF360" s="212"/>
      <c r="AG360" s="212" t="s">
        <v>231</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47" t="s">
        <v>317</v>
      </c>
      <c r="D361" s="223"/>
      <c r="E361" s="224"/>
      <c r="F361" s="222"/>
      <c r="G361" s="222"/>
      <c r="H361" s="222"/>
      <c r="I361" s="222"/>
      <c r="J361" s="222"/>
      <c r="K361" s="222"/>
      <c r="L361" s="222"/>
      <c r="M361" s="222"/>
      <c r="N361" s="221"/>
      <c r="O361" s="221"/>
      <c r="P361" s="221"/>
      <c r="Q361" s="221"/>
      <c r="R361" s="222"/>
      <c r="S361" s="222"/>
      <c r="T361" s="222"/>
      <c r="U361" s="222"/>
      <c r="V361" s="222"/>
      <c r="W361" s="222"/>
      <c r="X361" s="222"/>
      <c r="Y361" s="212"/>
      <c r="Z361" s="212"/>
      <c r="AA361" s="212"/>
      <c r="AB361" s="212"/>
      <c r="AC361" s="212"/>
      <c r="AD361" s="212"/>
      <c r="AE361" s="212"/>
      <c r="AF361" s="212"/>
      <c r="AG361" s="212" t="s">
        <v>231</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47" t="s">
        <v>601</v>
      </c>
      <c r="D362" s="223"/>
      <c r="E362" s="224">
        <v>-521.85599999999999</v>
      </c>
      <c r="F362" s="222"/>
      <c r="G362" s="222"/>
      <c r="H362" s="222"/>
      <c r="I362" s="222"/>
      <c r="J362" s="222"/>
      <c r="K362" s="222"/>
      <c r="L362" s="222"/>
      <c r="M362" s="222"/>
      <c r="N362" s="221"/>
      <c r="O362" s="221"/>
      <c r="P362" s="221"/>
      <c r="Q362" s="221"/>
      <c r="R362" s="222"/>
      <c r="S362" s="222"/>
      <c r="T362" s="222"/>
      <c r="U362" s="222"/>
      <c r="V362" s="222"/>
      <c r="W362" s="222"/>
      <c r="X362" s="222"/>
      <c r="Y362" s="212"/>
      <c r="Z362" s="212"/>
      <c r="AA362" s="212"/>
      <c r="AB362" s="212"/>
      <c r="AC362" s="212"/>
      <c r="AD362" s="212"/>
      <c r="AE362" s="212"/>
      <c r="AF362" s="212"/>
      <c r="AG362" s="212" t="s">
        <v>231</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47" t="s">
        <v>324</v>
      </c>
      <c r="D363" s="223"/>
      <c r="E363" s="224"/>
      <c r="F363" s="222"/>
      <c r="G363" s="222"/>
      <c r="H363" s="222"/>
      <c r="I363" s="222"/>
      <c r="J363" s="222"/>
      <c r="K363" s="222"/>
      <c r="L363" s="222"/>
      <c r="M363" s="222"/>
      <c r="N363" s="221"/>
      <c r="O363" s="221"/>
      <c r="P363" s="221"/>
      <c r="Q363" s="221"/>
      <c r="R363" s="222"/>
      <c r="S363" s="222"/>
      <c r="T363" s="222"/>
      <c r="U363" s="222"/>
      <c r="V363" s="222"/>
      <c r="W363" s="222"/>
      <c r="X363" s="222"/>
      <c r="Y363" s="212"/>
      <c r="Z363" s="212"/>
      <c r="AA363" s="212"/>
      <c r="AB363" s="212"/>
      <c r="AC363" s="212"/>
      <c r="AD363" s="212"/>
      <c r="AE363" s="212"/>
      <c r="AF363" s="212"/>
      <c r="AG363" s="212" t="s">
        <v>231</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47" t="s">
        <v>602</v>
      </c>
      <c r="D364" s="223"/>
      <c r="E364" s="224">
        <v>-39.804000000000002</v>
      </c>
      <c r="F364" s="222"/>
      <c r="G364" s="222"/>
      <c r="H364" s="222"/>
      <c r="I364" s="222"/>
      <c r="J364" s="222"/>
      <c r="K364" s="222"/>
      <c r="L364" s="222"/>
      <c r="M364" s="222"/>
      <c r="N364" s="221"/>
      <c r="O364" s="221"/>
      <c r="P364" s="221"/>
      <c r="Q364" s="221"/>
      <c r="R364" s="222"/>
      <c r="S364" s="222"/>
      <c r="T364" s="222"/>
      <c r="U364" s="222"/>
      <c r="V364" s="222"/>
      <c r="W364" s="222"/>
      <c r="X364" s="222"/>
      <c r="Y364" s="212"/>
      <c r="Z364" s="212"/>
      <c r="AA364" s="212"/>
      <c r="AB364" s="212"/>
      <c r="AC364" s="212"/>
      <c r="AD364" s="212"/>
      <c r="AE364" s="212"/>
      <c r="AF364" s="212"/>
      <c r="AG364" s="212" t="s">
        <v>231</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47" t="s">
        <v>603</v>
      </c>
      <c r="D365" s="223"/>
      <c r="E365" s="224"/>
      <c r="F365" s="222"/>
      <c r="G365" s="222"/>
      <c r="H365" s="222"/>
      <c r="I365" s="222"/>
      <c r="J365" s="222"/>
      <c r="K365" s="222"/>
      <c r="L365" s="222"/>
      <c r="M365" s="222"/>
      <c r="N365" s="221"/>
      <c r="O365" s="221"/>
      <c r="P365" s="221"/>
      <c r="Q365" s="221"/>
      <c r="R365" s="222"/>
      <c r="S365" s="222"/>
      <c r="T365" s="222"/>
      <c r="U365" s="222"/>
      <c r="V365" s="222"/>
      <c r="W365" s="222"/>
      <c r="X365" s="222"/>
      <c r="Y365" s="212"/>
      <c r="Z365" s="212"/>
      <c r="AA365" s="212"/>
      <c r="AB365" s="212"/>
      <c r="AC365" s="212"/>
      <c r="AD365" s="212"/>
      <c r="AE365" s="212"/>
      <c r="AF365" s="212"/>
      <c r="AG365" s="212" t="s">
        <v>231</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47" t="s">
        <v>604</v>
      </c>
      <c r="D366" s="223"/>
      <c r="E366" s="224">
        <v>-3.4874999999999998</v>
      </c>
      <c r="F366" s="222"/>
      <c r="G366" s="222"/>
      <c r="H366" s="222"/>
      <c r="I366" s="222"/>
      <c r="J366" s="222"/>
      <c r="K366" s="222"/>
      <c r="L366" s="222"/>
      <c r="M366" s="222"/>
      <c r="N366" s="221"/>
      <c r="O366" s="221"/>
      <c r="P366" s="221"/>
      <c r="Q366" s="221"/>
      <c r="R366" s="222"/>
      <c r="S366" s="222"/>
      <c r="T366" s="222"/>
      <c r="U366" s="222"/>
      <c r="V366" s="222"/>
      <c r="W366" s="222"/>
      <c r="X366" s="222"/>
      <c r="Y366" s="212"/>
      <c r="Z366" s="212"/>
      <c r="AA366" s="212"/>
      <c r="AB366" s="212"/>
      <c r="AC366" s="212"/>
      <c r="AD366" s="212"/>
      <c r="AE366" s="212"/>
      <c r="AF366" s="212"/>
      <c r="AG366" s="212" t="s">
        <v>231</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47" t="s">
        <v>605</v>
      </c>
      <c r="D367" s="223"/>
      <c r="E367" s="224"/>
      <c r="F367" s="222"/>
      <c r="G367" s="222"/>
      <c r="H367" s="222"/>
      <c r="I367" s="222"/>
      <c r="J367" s="222"/>
      <c r="K367" s="222"/>
      <c r="L367" s="222"/>
      <c r="M367" s="222"/>
      <c r="N367" s="221"/>
      <c r="O367" s="221"/>
      <c r="P367" s="221"/>
      <c r="Q367" s="221"/>
      <c r="R367" s="222"/>
      <c r="S367" s="222"/>
      <c r="T367" s="222"/>
      <c r="U367" s="222"/>
      <c r="V367" s="222"/>
      <c r="W367" s="222"/>
      <c r="X367" s="222"/>
      <c r="Y367" s="212"/>
      <c r="Z367" s="212"/>
      <c r="AA367" s="212"/>
      <c r="AB367" s="212"/>
      <c r="AC367" s="212"/>
      <c r="AD367" s="212"/>
      <c r="AE367" s="212"/>
      <c r="AF367" s="212"/>
      <c r="AG367" s="212" t="s">
        <v>231</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47" t="s">
        <v>606</v>
      </c>
      <c r="D368" s="223"/>
      <c r="E368" s="224">
        <v>-27.7057</v>
      </c>
      <c r="F368" s="222"/>
      <c r="G368" s="222"/>
      <c r="H368" s="222"/>
      <c r="I368" s="222"/>
      <c r="J368" s="222"/>
      <c r="K368" s="222"/>
      <c r="L368" s="222"/>
      <c r="M368" s="222"/>
      <c r="N368" s="221"/>
      <c r="O368" s="221"/>
      <c r="P368" s="221"/>
      <c r="Q368" s="221"/>
      <c r="R368" s="222"/>
      <c r="S368" s="222"/>
      <c r="T368" s="222"/>
      <c r="U368" s="222"/>
      <c r="V368" s="222"/>
      <c r="W368" s="222"/>
      <c r="X368" s="222"/>
      <c r="Y368" s="212"/>
      <c r="Z368" s="212"/>
      <c r="AA368" s="212"/>
      <c r="AB368" s="212"/>
      <c r="AC368" s="212"/>
      <c r="AD368" s="212"/>
      <c r="AE368" s="212"/>
      <c r="AF368" s="212"/>
      <c r="AG368" s="212" t="s">
        <v>231</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47" t="s">
        <v>607</v>
      </c>
      <c r="D369" s="223"/>
      <c r="E369" s="224"/>
      <c r="F369" s="222"/>
      <c r="G369" s="222"/>
      <c r="H369" s="222"/>
      <c r="I369" s="222"/>
      <c r="J369" s="222"/>
      <c r="K369" s="222"/>
      <c r="L369" s="222"/>
      <c r="M369" s="222"/>
      <c r="N369" s="221"/>
      <c r="O369" s="221"/>
      <c r="P369" s="221"/>
      <c r="Q369" s="221"/>
      <c r="R369" s="222"/>
      <c r="S369" s="222"/>
      <c r="T369" s="222"/>
      <c r="U369" s="222"/>
      <c r="V369" s="222"/>
      <c r="W369" s="222"/>
      <c r="X369" s="222"/>
      <c r="Y369" s="212"/>
      <c r="Z369" s="212"/>
      <c r="AA369" s="212"/>
      <c r="AB369" s="212"/>
      <c r="AC369" s="212"/>
      <c r="AD369" s="212"/>
      <c r="AE369" s="212"/>
      <c r="AF369" s="212"/>
      <c r="AG369" s="212" t="s">
        <v>231</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47" t="s">
        <v>608</v>
      </c>
      <c r="D370" s="223"/>
      <c r="E370" s="224">
        <v>-140.214</v>
      </c>
      <c r="F370" s="222"/>
      <c r="G370" s="222"/>
      <c r="H370" s="222"/>
      <c r="I370" s="222"/>
      <c r="J370" s="222"/>
      <c r="K370" s="222"/>
      <c r="L370" s="222"/>
      <c r="M370" s="222"/>
      <c r="N370" s="221"/>
      <c r="O370" s="221"/>
      <c r="P370" s="221"/>
      <c r="Q370" s="221"/>
      <c r="R370" s="222"/>
      <c r="S370" s="222"/>
      <c r="T370" s="222"/>
      <c r="U370" s="222"/>
      <c r="V370" s="222"/>
      <c r="W370" s="222"/>
      <c r="X370" s="222"/>
      <c r="Y370" s="212"/>
      <c r="Z370" s="212"/>
      <c r="AA370" s="212"/>
      <c r="AB370" s="212"/>
      <c r="AC370" s="212"/>
      <c r="AD370" s="212"/>
      <c r="AE370" s="212"/>
      <c r="AF370" s="212"/>
      <c r="AG370" s="212" t="s">
        <v>231</v>
      </c>
      <c r="AH370" s="212">
        <v>5</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47" t="s">
        <v>609</v>
      </c>
      <c r="D371" s="223"/>
      <c r="E371" s="224"/>
      <c r="F371" s="222"/>
      <c r="G371" s="222"/>
      <c r="H371" s="222"/>
      <c r="I371" s="222"/>
      <c r="J371" s="222"/>
      <c r="K371" s="222"/>
      <c r="L371" s="222"/>
      <c r="M371" s="222"/>
      <c r="N371" s="221"/>
      <c r="O371" s="221"/>
      <c r="P371" s="221"/>
      <c r="Q371" s="221"/>
      <c r="R371" s="222"/>
      <c r="S371" s="222"/>
      <c r="T371" s="222"/>
      <c r="U371" s="222"/>
      <c r="V371" s="222"/>
      <c r="W371" s="222"/>
      <c r="X371" s="222"/>
      <c r="Y371" s="212"/>
      <c r="Z371" s="212"/>
      <c r="AA371" s="212"/>
      <c r="AB371" s="212"/>
      <c r="AC371" s="212"/>
      <c r="AD371" s="212"/>
      <c r="AE371" s="212"/>
      <c r="AF371" s="212"/>
      <c r="AG371" s="212" t="s">
        <v>231</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19"/>
      <c r="B372" s="220"/>
      <c r="C372" s="247" t="s">
        <v>610</v>
      </c>
      <c r="D372" s="223"/>
      <c r="E372" s="224">
        <v>-31.103999999999999</v>
      </c>
      <c r="F372" s="222"/>
      <c r="G372" s="222"/>
      <c r="H372" s="222"/>
      <c r="I372" s="222"/>
      <c r="J372" s="222"/>
      <c r="K372" s="222"/>
      <c r="L372" s="222"/>
      <c r="M372" s="222"/>
      <c r="N372" s="221"/>
      <c r="O372" s="221"/>
      <c r="P372" s="221"/>
      <c r="Q372" s="221"/>
      <c r="R372" s="222"/>
      <c r="S372" s="222"/>
      <c r="T372" s="222"/>
      <c r="U372" s="222"/>
      <c r="V372" s="222"/>
      <c r="W372" s="222"/>
      <c r="X372" s="222"/>
      <c r="Y372" s="212"/>
      <c r="Z372" s="212"/>
      <c r="AA372" s="212"/>
      <c r="AB372" s="212"/>
      <c r="AC372" s="212"/>
      <c r="AD372" s="212"/>
      <c r="AE372" s="212"/>
      <c r="AF372" s="212"/>
      <c r="AG372" s="212" t="s">
        <v>231</v>
      </c>
      <c r="AH372" s="212">
        <v>5</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47" t="s">
        <v>611</v>
      </c>
      <c r="D373" s="223"/>
      <c r="E373" s="224">
        <v>-5.335</v>
      </c>
      <c r="F373" s="222"/>
      <c r="G373" s="222"/>
      <c r="H373" s="222"/>
      <c r="I373" s="222"/>
      <c r="J373" s="222"/>
      <c r="K373" s="222"/>
      <c r="L373" s="222"/>
      <c r="M373" s="222"/>
      <c r="N373" s="221"/>
      <c r="O373" s="221"/>
      <c r="P373" s="221"/>
      <c r="Q373" s="221"/>
      <c r="R373" s="222"/>
      <c r="S373" s="222"/>
      <c r="T373" s="222"/>
      <c r="U373" s="222"/>
      <c r="V373" s="222"/>
      <c r="W373" s="222"/>
      <c r="X373" s="222"/>
      <c r="Y373" s="212"/>
      <c r="Z373" s="212"/>
      <c r="AA373" s="212"/>
      <c r="AB373" s="212"/>
      <c r="AC373" s="212"/>
      <c r="AD373" s="212"/>
      <c r="AE373" s="212"/>
      <c r="AF373" s="212"/>
      <c r="AG373" s="212" t="s">
        <v>231</v>
      </c>
      <c r="AH373" s="212">
        <v>5</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47" t="s">
        <v>612</v>
      </c>
      <c r="D374" s="223"/>
      <c r="E374" s="224">
        <v>-12.13212</v>
      </c>
      <c r="F374" s="222"/>
      <c r="G374" s="222"/>
      <c r="H374" s="222"/>
      <c r="I374" s="222"/>
      <c r="J374" s="222"/>
      <c r="K374" s="222"/>
      <c r="L374" s="222"/>
      <c r="M374" s="222"/>
      <c r="N374" s="221"/>
      <c r="O374" s="221"/>
      <c r="P374" s="221"/>
      <c r="Q374" s="221"/>
      <c r="R374" s="222"/>
      <c r="S374" s="222"/>
      <c r="T374" s="222"/>
      <c r="U374" s="222"/>
      <c r="V374" s="222"/>
      <c r="W374" s="222"/>
      <c r="X374" s="222"/>
      <c r="Y374" s="212"/>
      <c r="Z374" s="212"/>
      <c r="AA374" s="212"/>
      <c r="AB374" s="212"/>
      <c r="AC374" s="212"/>
      <c r="AD374" s="212"/>
      <c r="AE374" s="212"/>
      <c r="AF374" s="212"/>
      <c r="AG374" s="212" t="s">
        <v>231</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47" t="s">
        <v>613</v>
      </c>
      <c r="D375" s="223"/>
      <c r="E375" s="224">
        <v>-2.3077800000000002</v>
      </c>
      <c r="F375" s="222"/>
      <c r="G375" s="222"/>
      <c r="H375" s="222"/>
      <c r="I375" s="222"/>
      <c r="J375" s="222"/>
      <c r="K375" s="222"/>
      <c r="L375" s="222"/>
      <c r="M375" s="222"/>
      <c r="N375" s="221"/>
      <c r="O375" s="221"/>
      <c r="P375" s="221"/>
      <c r="Q375" s="221"/>
      <c r="R375" s="222"/>
      <c r="S375" s="222"/>
      <c r="T375" s="222"/>
      <c r="U375" s="222"/>
      <c r="V375" s="222"/>
      <c r="W375" s="222"/>
      <c r="X375" s="222"/>
      <c r="Y375" s="212"/>
      <c r="Z375" s="212"/>
      <c r="AA375" s="212"/>
      <c r="AB375" s="212"/>
      <c r="AC375" s="212"/>
      <c r="AD375" s="212"/>
      <c r="AE375" s="212"/>
      <c r="AF375" s="212"/>
      <c r="AG375" s="212" t="s">
        <v>231</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47" t="s">
        <v>614</v>
      </c>
      <c r="D376" s="223"/>
      <c r="E376" s="224">
        <v>-2.66886</v>
      </c>
      <c r="F376" s="222"/>
      <c r="G376" s="222"/>
      <c r="H376" s="222"/>
      <c r="I376" s="222"/>
      <c r="J376" s="222"/>
      <c r="K376" s="222"/>
      <c r="L376" s="222"/>
      <c r="M376" s="222"/>
      <c r="N376" s="221"/>
      <c r="O376" s="221"/>
      <c r="P376" s="221"/>
      <c r="Q376" s="221"/>
      <c r="R376" s="222"/>
      <c r="S376" s="222"/>
      <c r="T376" s="222"/>
      <c r="U376" s="222"/>
      <c r="V376" s="222"/>
      <c r="W376" s="222"/>
      <c r="X376" s="222"/>
      <c r="Y376" s="212"/>
      <c r="Z376" s="212"/>
      <c r="AA376" s="212"/>
      <c r="AB376" s="212"/>
      <c r="AC376" s="212"/>
      <c r="AD376" s="212"/>
      <c r="AE376" s="212"/>
      <c r="AF376" s="212"/>
      <c r="AG376" s="212" t="s">
        <v>231</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47" t="s">
        <v>615</v>
      </c>
      <c r="D377" s="223"/>
      <c r="E377" s="224">
        <v>-2.7896299999999998</v>
      </c>
      <c r="F377" s="222"/>
      <c r="G377" s="222"/>
      <c r="H377" s="222"/>
      <c r="I377" s="222"/>
      <c r="J377" s="222"/>
      <c r="K377" s="222"/>
      <c r="L377" s="222"/>
      <c r="M377" s="222"/>
      <c r="N377" s="221"/>
      <c r="O377" s="221"/>
      <c r="P377" s="221"/>
      <c r="Q377" s="221"/>
      <c r="R377" s="222"/>
      <c r="S377" s="222"/>
      <c r="T377" s="222"/>
      <c r="U377" s="222"/>
      <c r="V377" s="222"/>
      <c r="W377" s="222"/>
      <c r="X377" s="222"/>
      <c r="Y377" s="212"/>
      <c r="Z377" s="212"/>
      <c r="AA377" s="212"/>
      <c r="AB377" s="212"/>
      <c r="AC377" s="212"/>
      <c r="AD377" s="212"/>
      <c r="AE377" s="212"/>
      <c r="AF377" s="212"/>
      <c r="AG377" s="212" t="s">
        <v>231</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47" t="s">
        <v>616</v>
      </c>
      <c r="D378" s="223"/>
      <c r="E378" s="224">
        <v>-3.0432299999999999</v>
      </c>
      <c r="F378" s="222"/>
      <c r="G378" s="222"/>
      <c r="H378" s="222"/>
      <c r="I378" s="222"/>
      <c r="J378" s="222"/>
      <c r="K378" s="222"/>
      <c r="L378" s="222"/>
      <c r="M378" s="222"/>
      <c r="N378" s="221"/>
      <c r="O378" s="221"/>
      <c r="P378" s="221"/>
      <c r="Q378" s="221"/>
      <c r="R378" s="222"/>
      <c r="S378" s="222"/>
      <c r="T378" s="222"/>
      <c r="U378" s="222"/>
      <c r="V378" s="222"/>
      <c r="W378" s="222"/>
      <c r="X378" s="222"/>
      <c r="Y378" s="212"/>
      <c r="Z378" s="212"/>
      <c r="AA378" s="212"/>
      <c r="AB378" s="212"/>
      <c r="AC378" s="212"/>
      <c r="AD378" s="212"/>
      <c r="AE378" s="212"/>
      <c r="AF378" s="212"/>
      <c r="AG378" s="212" t="s">
        <v>231</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47" t="s">
        <v>617</v>
      </c>
      <c r="D379" s="223"/>
      <c r="E379" s="224">
        <v>-18.249700000000001</v>
      </c>
      <c r="F379" s="222"/>
      <c r="G379" s="222"/>
      <c r="H379" s="222"/>
      <c r="I379" s="222"/>
      <c r="J379" s="222"/>
      <c r="K379" s="222"/>
      <c r="L379" s="222"/>
      <c r="M379" s="222"/>
      <c r="N379" s="221"/>
      <c r="O379" s="221"/>
      <c r="P379" s="221"/>
      <c r="Q379" s="221"/>
      <c r="R379" s="222"/>
      <c r="S379" s="222"/>
      <c r="T379" s="222"/>
      <c r="U379" s="222"/>
      <c r="V379" s="222"/>
      <c r="W379" s="222"/>
      <c r="X379" s="222"/>
      <c r="Y379" s="212"/>
      <c r="Z379" s="212"/>
      <c r="AA379" s="212"/>
      <c r="AB379" s="212"/>
      <c r="AC379" s="212"/>
      <c r="AD379" s="212"/>
      <c r="AE379" s="212"/>
      <c r="AF379" s="212"/>
      <c r="AG379" s="212" t="s">
        <v>231</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47" t="s">
        <v>618</v>
      </c>
      <c r="D380" s="223"/>
      <c r="E380" s="224">
        <v>-8.3375000000000004</v>
      </c>
      <c r="F380" s="222"/>
      <c r="G380" s="222"/>
      <c r="H380" s="222"/>
      <c r="I380" s="222"/>
      <c r="J380" s="222"/>
      <c r="K380" s="222"/>
      <c r="L380" s="222"/>
      <c r="M380" s="222"/>
      <c r="N380" s="221"/>
      <c r="O380" s="221"/>
      <c r="P380" s="221"/>
      <c r="Q380" s="221"/>
      <c r="R380" s="222"/>
      <c r="S380" s="222"/>
      <c r="T380" s="222"/>
      <c r="U380" s="222"/>
      <c r="V380" s="222"/>
      <c r="W380" s="222"/>
      <c r="X380" s="222"/>
      <c r="Y380" s="212"/>
      <c r="Z380" s="212"/>
      <c r="AA380" s="212"/>
      <c r="AB380" s="212"/>
      <c r="AC380" s="212"/>
      <c r="AD380" s="212"/>
      <c r="AE380" s="212"/>
      <c r="AF380" s="212"/>
      <c r="AG380" s="212" t="s">
        <v>231</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47" t="s">
        <v>619</v>
      </c>
      <c r="D381" s="223"/>
      <c r="E381" s="224">
        <v>-3.496</v>
      </c>
      <c r="F381" s="222"/>
      <c r="G381" s="222"/>
      <c r="H381" s="222"/>
      <c r="I381" s="222"/>
      <c r="J381" s="222"/>
      <c r="K381" s="222"/>
      <c r="L381" s="222"/>
      <c r="M381" s="222"/>
      <c r="N381" s="221"/>
      <c r="O381" s="221"/>
      <c r="P381" s="221"/>
      <c r="Q381" s="221"/>
      <c r="R381" s="222"/>
      <c r="S381" s="222"/>
      <c r="T381" s="222"/>
      <c r="U381" s="222"/>
      <c r="V381" s="222"/>
      <c r="W381" s="222"/>
      <c r="X381" s="222"/>
      <c r="Y381" s="212"/>
      <c r="Z381" s="212"/>
      <c r="AA381" s="212"/>
      <c r="AB381" s="212"/>
      <c r="AC381" s="212"/>
      <c r="AD381" s="212"/>
      <c r="AE381" s="212"/>
      <c r="AF381" s="212"/>
      <c r="AG381" s="212" t="s">
        <v>231</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47" t="s">
        <v>620</v>
      </c>
      <c r="D382" s="223"/>
      <c r="E382" s="224">
        <v>-1.8851100000000001</v>
      </c>
      <c r="F382" s="222"/>
      <c r="G382" s="222"/>
      <c r="H382" s="222"/>
      <c r="I382" s="222"/>
      <c r="J382" s="222"/>
      <c r="K382" s="222"/>
      <c r="L382" s="222"/>
      <c r="M382" s="222"/>
      <c r="N382" s="221"/>
      <c r="O382" s="221"/>
      <c r="P382" s="221"/>
      <c r="Q382" s="221"/>
      <c r="R382" s="222"/>
      <c r="S382" s="222"/>
      <c r="T382" s="222"/>
      <c r="U382" s="222"/>
      <c r="V382" s="222"/>
      <c r="W382" s="222"/>
      <c r="X382" s="222"/>
      <c r="Y382" s="212"/>
      <c r="Z382" s="212"/>
      <c r="AA382" s="212"/>
      <c r="AB382" s="212"/>
      <c r="AC382" s="212"/>
      <c r="AD382" s="212"/>
      <c r="AE382" s="212"/>
      <c r="AF382" s="212"/>
      <c r="AG382" s="212" t="s">
        <v>231</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47" t="s">
        <v>621</v>
      </c>
      <c r="D383" s="223"/>
      <c r="E383" s="224">
        <v>-1.3767</v>
      </c>
      <c r="F383" s="222"/>
      <c r="G383" s="222"/>
      <c r="H383" s="222"/>
      <c r="I383" s="222"/>
      <c r="J383" s="222"/>
      <c r="K383" s="222"/>
      <c r="L383" s="222"/>
      <c r="M383" s="222"/>
      <c r="N383" s="221"/>
      <c r="O383" s="221"/>
      <c r="P383" s="221"/>
      <c r="Q383" s="221"/>
      <c r="R383" s="222"/>
      <c r="S383" s="222"/>
      <c r="T383" s="222"/>
      <c r="U383" s="222"/>
      <c r="V383" s="222"/>
      <c r="W383" s="222"/>
      <c r="X383" s="222"/>
      <c r="Y383" s="212"/>
      <c r="Z383" s="212"/>
      <c r="AA383" s="212"/>
      <c r="AB383" s="212"/>
      <c r="AC383" s="212"/>
      <c r="AD383" s="212"/>
      <c r="AE383" s="212"/>
      <c r="AF383" s="212"/>
      <c r="AG383" s="212" t="s">
        <v>231</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47" t="s">
        <v>622</v>
      </c>
      <c r="D384" s="223"/>
      <c r="E384" s="224">
        <v>-4.0460000000000003</v>
      </c>
      <c r="F384" s="222"/>
      <c r="G384" s="222"/>
      <c r="H384" s="222"/>
      <c r="I384" s="222"/>
      <c r="J384" s="222"/>
      <c r="K384" s="222"/>
      <c r="L384" s="222"/>
      <c r="M384" s="222"/>
      <c r="N384" s="221"/>
      <c r="O384" s="221"/>
      <c r="P384" s="221"/>
      <c r="Q384" s="221"/>
      <c r="R384" s="222"/>
      <c r="S384" s="222"/>
      <c r="T384" s="222"/>
      <c r="U384" s="222"/>
      <c r="V384" s="222"/>
      <c r="W384" s="222"/>
      <c r="X384" s="222"/>
      <c r="Y384" s="212"/>
      <c r="Z384" s="212"/>
      <c r="AA384" s="212"/>
      <c r="AB384" s="212"/>
      <c r="AC384" s="212"/>
      <c r="AD384" s="212"/>
      <c r="AE384" s="212"/>
      <c r="AF384" s="212"/>
      <c r="AG384" s="212" t="s">
        <v>231</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47" t="s">
        <v>623</v>
      </c>
      <c r="D385" s="223"/>
      <c r="E385" s="224">
        <v>-2.63279</v>
      </c>
      <c r="F385" s="222"/>
      <c r="G385" s="222"/>
      <c r="H385" s="222"/>
      <c r="I385" s="222"/>
      <c r="J385" s="222"/>
      <c r="K385" s="222"/>
      <c r="L385" s="222"/>
      <c r="M385" s="222"/>
      <c r="N385" s="221"/>
      <c r="O385" s="221"/>
      <c r="P385" s="221"/>
      <c r="Q385" s="221"/>
      <c r="R385" s="222"/>
      <c r="S385" s="222"/>
      <c r="T385" s="222"/>
      <c r="U385" s="222"/>
      <c r="V385" s="222"/>
      <c r="W385" s="222"/>
      <c r="X385" s="222"/>
      <c r="Y385" s="212"/>
      <c r="Z385" s="212"/>
      <c r="AA385" s="212"/>
      <c r="AB385" s="212"/>
      <c r="AC385" s="212"/>
      <c r="AD385" s="212"/>
      <c r="AE385" s="212"/>
      <c r="AF385" s="212"/>
      <c r="AG385" s="212" t="s">
        <v>231</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70" t="s">
        <v>388</v>
      </c>
      <c r="D386" s="256"/>
      <c r="E386" s="257">
        <v>761.70074</v>
      </c>
      <c r="F386" s="222"/>
      <c r="G386" s="222"/>
      <c r="H386" s="222"/>
      <c r="I386" s="222"/>
      <c r="J386" s="222"/>
      <c r="K386" s="222"/>
      <c r="L386" s="222"/>
      <c r="M386" s="222"/>
      <c r="N386" s="221"/>
      <c r="O386" s="221"/>
      <c r="P386" s="221"/>
      <c r="Q386" s="221"/>
      <c r="R386" s="222"/>
      <c r="S386" s="222"/>
      <c r="T386" s="222"/>
      <c r="U386" s="222"/>
      <c r="V386" s="222"/>
      <c r="W386" s="222"/>
      <c r="X386" s="222"/>
      <c r="Y386" s="212"/>
      <c r="Z386" s="212"/>
      <c r="AA386" s="212"/>
      <c r="AB386" s="212"/>
      <c r="AC386" s="212"/>
      <c r="AD386" s="212"/>
      <c r="AE386" s="212"/>
      <c r="AF386" s="212"/>
      <c r="AG386" s="212" t="s">
        <v>231</v>
      </c>
      <c r="AH386" s="212">
        <v>1</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47" t="s">
        <v>624</v>
      </c>
      <c r="D387" s="223"/>
      <c r="E387" s="224"/>
      <c r="F387" s="222"/>
      <c r="G387" s="222"/>
      <c r="H387" s="222"/>
      <c r="I387" s="222"/>
      <c r="J387" s="222"/>
      <c r="K387" s="222"/>
      <c r="L387" s="222"/>
      <c r="M387" s="222"/>
      <c r="N387" s="221"/>
      <c r="O387" s="221"/>
      <c r="P387" s="221"/>
      <c r="Q387" s="221"/>
      <c r="R387" s="222"/>
      <c r="S387" s="222"/>
      <c r="T387" s="222"/>
      <c r="U387" s="222"/>
      <c r="V387" s="222"/>
      <c r="W387" s="222"/>
      <c r="X387" s="222"/>
      <c r="Y387" s="212"/>
      <c r="Z387" s="212"/>
      <c r="AA387" s="212"/>
      <c r="AB387" s="212"/>
      <c r="AC387" s="212"/>
      <c r="AD387" s="212"/>
      <c r="AE387" s="212"/>
      <c r="AF387" s="212"/>
      <c r="AG387" s="212" t="s">
        <v>231</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47" t="s">
        <v>625</v>
      </c>
      <c r="D388" s="223"/>
      <c r="E388" s="224">
        <v>1.76362</v>
      </c>
      <c r="F388" s="222"/>
      <c r="G388" s="222"/>
      <c r="H388" s="222"/>
      <c r="I388" s="222"/>
      <c r="J388" s="222"/>
      <c r="K388" s="222"/>
      <c r="L388" s="222"/>
      <c r="M388" s="222"/>
      <c r="N388" s="221"/>
      <c r="O388" s="221"/>
      <c r="P388" s="221"/>
      <c r="Q388" s="221"/>
      <c r="R388" s="222"/>
      <c r="S388" s="222"/>
      <c r="T388" s="222"/>
      <c r="U388" s="222"/>
      <c r="V388" s="222"/>
      <c r="W388" s="222"/>
      <c r="X388" s="222"/>
      <c r="Y388" s="212"/>
      <c r="Z388" s="212"/>
      <c r="AA388" s="212"/>
      <c r="AB388" s="212"/>
      <c r="AC388" s="212"/>
      <c r="AD388" s="212"/>
      <c r="AE388" s="212"/>
      <c r="AF388" s="212"/>
      <c r="AG388" s="212" t="s">
        <v>231</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47" t="s">
        <v>626</v>
      </c>
      <c r="D389" s="223"/>
      <c r="E389" s="224">
        <v>49.343339999999998</v>
      </c>
      <c r="F389" s="222"/>
      <c r="G389" s="222"/>
      <c r="H389" s="222"/>
      <c r="I389" s="222"/>
      <c r="J389" s="222"/>
      <c r="K389" s="222"/>
      <c r="L389" s="222"/>
      <c r="M389" s="222"/>
      <c r="N389" s="221"/>
      <c r="O389" s="221"/>
      <c r="P389" s="221"/>
      <c r="Q389" s="221"/>
      <c r="R389" s="222"/>
      <c r="S389" s="222"/>
      <c r="T389" s="222"/>
      <c r="U389" s="222"/>
      <c r="V389" s="222"/>
      <c r="W389" s="222"/>
      <c r="X389" s="222"/>
      <c r="Y389" s="212"/>
      <c r="Z389" s="212"/>
      <c r="AA389" s="212"/>
      <c r="AB389" s="212"/>
      <c r="AC389" s="212"/>
      <c r="AD389" s="212"/>
      <c r="AE389" s="212"/>
      <c r="AF389" s="212"/>
      <c r="AG389" s="212" t="s">
        <v>231</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c r="B390" s="220"/>
      <c r="C390" s="247" t="s">
        <v>627</v>
      </c>
      <c r="D390" s="223"/>
      <c r="E390" s="224">
        <v>19.479089999999999</v>
      </c>
      <c r="F390" s="222"/>
      <c r="G390" s="222"/>
      <c r="H390" s="222"/>
      <c r="I390" s="222"/>
      <c r="J390" s="222"/>
      <c r="K390" s="222"/>
      <c r="L390" s="222"/>
      <c r="M390" s="222"/>
      <c r="N390" s="221"/>
      <c r="O390" s="221"/>
      <c r="P390" s="221"/>
      <c r="Q390" s="221"/>
      <c r="R390" s="222"/>
      <c r="S390" s="222"/>
      <c r="T390" s="222"/>
      <c r="U390" s="222"/>
      <c r="V390" s="222"/>
      <c r="W390" s="222"/>
      <c r="X390" s="222"/>
      <c r="Y390" s="212"/>
      <c r="Z390" s="212"/>
      <c r="AA390" s="212"/>
      <c r="AB390" s="212"/>
      <c r="AC390" s="212"/>
      <c r="AD390" s="212"/>
      <c r="AE390" s="212"/>
      <c r="AF390" s="212"/>
      <c r="AG390" s="212" t="s">
        <v>231</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47" t="s">
        <v>387</v>
      </c>
      <c r="D391" s="223"/>
      <c r="E391" s="224">
        <v>2.17374</v>
      </c>
      <c r="F391" s="222"/>
      <c r="G391" s="222"/>
      <c r="H391" s="222"/>
      <c r="I391" s="222"/>
      <c r="J391" s="222"/>
      <c r="K391" s="222"/>
      <c r="L391" s="222"/>
      <c r="M391" s="222"/>
      <c r="N391" s="221"/>
      <c r="O391" s="221"/>
      <c r="P391" s="221"/>
      <c r="Q391" s="221"/>
      <c r="R391" s="222"/>
      <c r="S391" s="222"/>
      <c r="T391" s="222"/>
      <c r="U391" s="222"/>
      <c r="V391" s="222"/>
      <c r="W391" s="222"/>
      <c r="X391" s="222"/>
      <c r="Y391" s="212"/>
      <c r="Z391" s="212"/>
      <c r="AA391" s="212"/>
      <c r="AB391" s="212"/>
      <c r="AC391" s="212"/>
      <c r="AD391" s="212"/>
      <c r="AE391" s="212"/>
      <c r="AF391" s="212"/>
      <c r="AG391" s="212" t="s">
        <v>231</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47" t="s">
        <v>628</v>
      </c>
      <c r="D392" s="223"/>
      <c r="E392" s="224">
        <v>0.52151999999999998</v>
      </c>
      <c r="F392" s="222"/>
      <c r="G392" s="222"/>
      <c r="H392" s="222"/>
      <c r="I392" s="222"/>
      <c r="J392" s="222"/>
      <c r="K392" s="222"/>
      <c r="L392" s="222"/>
      <c r="M392" s="222"/>
      <c r="N392" s="221"/>
      <c r="O392" s="221"/>
      <c r="P392" s="221"/>
      <c r="Q392" s="221"/>
      <c r="R392" s="222"/>
      <c r="S392" s="222"/>
      <c r="T392" s="222"/>
      <c r="U392" s="222"/>
      <c r="V392" s="222"/>
      <c r="W392" s="222"/>
      <c r="X392" s="222"/>
      <c r="Y392" s="212"/>
      <c r="Z392" s="212"/>
      <c r="AA392" s="212"/>
      <c r="AB392" s="212"/>
      <c r="AC392" s="212"/>
      <c r="AD392" s="212"/>
      <c r="AE392" s="212"/>
      <c r="AF392" s="212"/>
      <c r="AG392" s="212" t="s">
        <v>231</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47" t="s">
        <v>629</v>
      </c>
      <c r="D393" s="223"/>
      <c r="E393" s="224">
        <v>0.24152999999999999</v>
      </c>
      <c r="F393" s="222"/>
      <c r="G393" s="222"/>
      <c r="H393" s="222"/>
      <c r="I393" s="222"/>
      <c r="J393" s="222"/>
      <c r="K393" s="222"/>
      <c r="L393" s="222"/>
      <c r="M393" s="222"/>
      <c r="N393" s="221"/>
      <c r="O393" s="221"/>
      <c r="P393" s="221"/>
      <c r="Q393" s="221"/>
      <c r="R393" s="222"/>
      <c r="S393" s="222"/>
      <c r="T393" s="222"/>
      <c r="U393" s="222"/>
      <c r="V393" s="222"/>
      <c r="W393" s="222"/>
      <c r="X393" s="222"/>
      <c r="Y393" s="212"/>
      <c r="Z393" s="212"/>
      <c r="AA393" s="212"/>
      <c r="AB393" s="212"/>
      <c r="AC393" s="212"/>
      <c r="AD393" s="212"/>
      <c r="AE393" s="212"/>
      <c r="AF393" s="212"/>
      <c r="AG393" s="212" t="s">
        <v>231</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47" t="s">
        <v>397</v>
      </c>
      <c r="D394" s="223"/>
      <c r="E394" s="224"/>
      <c r="F394" s="222"/>
      <c r="G394" s="222"/>
      <c r="H394" s="222"/>
      <c r="I394" s="222"/>
      <c r="J394" s="222"/>
      <c r="K394" s="222"/>
      <c r="L394" s="222"/>
      <c r="M394" s="222"/>
      <c r="N394" s="221"/>
      <c r="O394" s="221"/>
      <c r="P394" s="221"/>
      <c r="Q394" s="221"/>
      <c r="R394" s="222"/>
      <c r="S394" s="222"/>
      <c r="T394" s="222"/>
      <c r="U394" s="222"/>
      <c r="V394" s="222"/>
      <c r="W394" s="222"/>
      <c r="X394" s="222"/>
      <c r="Y394" s="212"/>
      <c r="Z394" s="212"/>
      <c r="AA394" s="212"/>
      <c r="AB394" s="212"/>
      <c r="AC394" s="212"/>
      <c r="AD394" s="212"/>
      <c r="AE394" s="212"/>
      <c r="AF394" s="212"/>
      <c r="AG394" s="212" t="s">
        <v>231</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47" t="s">
        <v>630</v>
      </c>
      <c r="D395" s="223"/>
      <c r="E395" s="224">
        <v>6.1559999999999997</v>
      </c>
      <c r="F395" s="222"/>
      <c r="G395" s="222"/>
      <c r="H395" s="222"/>
      <c r="I395" s="222"/>
      <c r="J395" s="222"/>
      <c r="K395" s="222"/>
      <c r="L395" s="222"/>
      <c r="M395" s="222"/>
      <c r="N395" s="221"/>
      <c r="O395" s="221"/>
      <c r="P395" s="221"/>
      <c r="Q395" s="221"/>
      <c r="R395" s="222"/>
      <c r="S395" s="222"/>
      <c r="T395" s="222"/>
      <c r="U395" s="222"/>
      <c r="V395" s="222"/>
      <c r="W395" s="222"/>
      <c r="X395" s="222"/>
      <c r="Y395" s="212"/>
      <c r="Z395" s="212"/>
      <c r="AA395" s="212"/>
      <c r="AB395" s="212"/>
      <c r="AC395" s="212"/>
      <c r="AD395" s="212"/>
      <c r="AE395" s="212"/>
      <c r="AF395" s="212"/>
      <c r="AG395" s="212" t="s">
        <v>231</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47" t="s">
        <v>631</v>
      </c>
      <c r="D396" s="223"/>
      <c r="E396" s="224">
        <v>9.4499999999999993</v>
      </c>
      <c r="F396" s="222"/>
      <c r="G396" s="222"/>
      <c r="H396" s="222"/>
      <c r="I396" s="222"/>
      <c r="J396" s="222"/>
      <c r="K396" s="222"/>
      <c r="L396" s="222"/>
      <c r="M396" s="222"/>
      <c r="N396" s="221"/>
      <c r="O396" s="221"/>
      <c r="P396" s="221"/>
      <c r="Q396" s="221"/>
      <c r="R396" s="222"/>
      <c r="S396" s="222"/>
      <c r="T396" s="222"/>
      <c r="U396" s="222"/>
      <c r="V396" s="222"/>
      <c r="W396" s="222"/>
      <c r="X396" s="222"/>
      <c r="Y396" s="212"/>
      <c r="Z396" s="212"/>
      <c r="AA396" s="212"/>
      <c r="AB396" s="212"/>
      <c r="AC396" s="212"/>
      <c r="AD396" s="212"/>
      <c r="AE396" s="212"/>
      <c r="AF396" s="212"/>
      <c r="AG396" s="212" t="s">
        <v>231</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47" t="s">
        <v>632</v>
      </c>
      <c r="D397" s="223"/>
      <c r="E397" s="224">
        <v>7.9379999999999997</v>
      </c>
      <c r="F397" s="222"/>
      <c r="G397" s="222"/>
      <c r="H397" s="222"/>
      <c r="I397" s="222"/>
      <c r="J397" s="222"/>
      <c r="K397" s="222"/>
      <c r="L397" s="222"/>
      <c r="M397" s="222"/>
      <c r="N397" s="221"/>
      <c r="O397" s="221"/>
      <c r="P397" s="221"/>
      <c r="Q397" s="221"/>
      <c r="R397" s="222"/>
      <c r="S397" s="222"/>
      <c r="T397" s="222"/>
      <c r="U397" s="222"/>
      <c r="V397" s="222"/>
      <c r="W397" s="222"/>
      <c r="X397" s="222"/>
      <c r="Y397" s="212"/>
      <c r="Z397" s="212"/>
      <c r="AA397" s="212"/>
      <c r="AB397" s="212"/>
      <c r="AC397" s="212"/>
      <c r="AD397" s="212"/>
      <c r="AE397" s="212"/>
      <c r="AF397" s="212"/>
      <c r="AG397" s="212" t="s">
        <v>231</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70" t="s">
        <v>388</v>
      </c>
      <c r="D398" s="256"/>
      <c r="E398" s="257">
        <v>97.066829999999996</v>
      </c>
      <c r="F398" s="222"/>
      <c r="G398" s="222"/>
      <c r="H398" s="222"/>
      <c r="I398" s="222"/>
      <c r="J398" s="222"/>
      <c r="K398" s="222"/>
      <c r="L398" s="222"/>
      <c r="M398" s="222"/>
      <c r="N398" s="221"/>
      <c r="O398" s="221"/>
      <c r="P398" s="221"/>
      <c r="Q398" s="221"/>
      <c r="R398" s="222"/>
      <c r="S398" s="222"/>
      <c r="T398" s="222"/>
      <c r="U398" s="222"/>
      <c r="V398" s="222"/>
      <c r="W398" s="222"/>
      <c r="X398" s="222"/>
      <c r="Y398" s="212"/>
      <c r="Z398" s="212"/>
      <c r="AA398" s="212"/>
      <c r="AB398" s="212"/>
      <c r="AC398" s="212"/>
      <c r="AD398" s="212"/>
      <c r="AE398" s="212"/>
      <c r="AF398" s="212"/>
      <c r="AG398" s="212" t="s">
        <v>231</v>
      </c>
      <c r="AH398" s="212">
        <v>1</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32">
        <v>39</v>
      </c>
      <c r="B399" s="233" t="s">
        <v>633</v>
      </c>
      <c r="C399" s="244" t="s">
        <v>634</v>
      </c>
      <c r="D399" s="234" t="s">
        <v>331</v>
      </c>
      <c r="E399" s="235">
        <v>348.52044999999998</v>
      </c>
      <c r="F399" s="236"/>
      <c r="G399" s="237">
        <f>ROUND(E399*F399,2)</f>
        <v>0</v>
      </c>
      <c r="H399" s="236"/>
      <c r="I399" s="237">
        <f>ROUND(E399*H399,2)</f>
        <v>0</v>
      </c>
      <c r="J399" s="236"/>
      <c r="K399" s="237">
        <f>ROUND(E399*J399,2)</f>
        <v>0</v>
      </c>
      <c r="L399" s="237">
        <v>21</v>
      </c>
      <c r="M399" s="237">
        <f>G399*(1+L399/100)</f>
        <v>0</v>
      </c>
      <c r="N399" s="235">
        <v>1.7</v>
      </c>
      <c r="O399" s="235">
        <f>ROUND(E399*N399,2)</f>
        <v>592.48</v>
      </c>
      <c r="P399" s="235">
        <v>0</v>
      </c>
      <c r="Q399" s="235">
        <f>ROUND(E399*P399,2)</f>
        <v>0</v>
      </c>
      <c r="R399" s="237" t="s">
        <v>272</v>
      </c>
      <c r="S399" s="237" t="s">
        <v>224</v>
      </c>
      <c r="T399" s="238" t="s">
        <v>224</v>
      </c>
      <c r="U399" s="222">
        <v>1.59</v>
      </c>
      <c r="V399" s="222">
        <f>ROUND(E399*U399,2)</f>
        <v>554.15</v>
      </c>
      <c r="W399" s="222"/>
      <c r="X399" s="222" t="s">
        <v>273</v>
      </c>
      <c r="Y399" s="212"/>
      <c r="Z399" s="212"/>
      <c r="AA399" s="212"/>
      <c r="AB399" s="212"/>
      <c r="AC399" s="212"/>
      <c r="AD399" s="212"/>
      <c r="AE399" s="212"/>
      <c r="AF399" s="212"/>
      <c r="AG399" s="212" t="s">
        <v>274</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ht="22.5" outlineLevel="1" x14ac:dyDescent="0.2">
      <c r="A400" s="219"/>
      <c r="B400" s="220"/>
      <c r="C400" s="266" t="s">
        <v>635</v>
      </c>
      <c r="D400" s="258"/>
      <c r="E400" s="258"/>
      <c r="F400" s="258"/>
      <c r="G400" s="258"/>
      <c r="H400" s="222"/>
      <c r="I400" s="222"/>
      <c r="J400" s="222"/>
      <c r="K400" s="222"/>
      <c r="L400" s="222"/>
      <c r="M400" s="222"/>
      <c r="N400" s="221"/>
      <c r="O400" s="221"/>
      <c r="P400" s="221"/>
      <c r="Q400" s="221"/>
      <c r="R400" s="222"/>
      <c r="S400" s="222"/>
      <c r="T400" s="222"/>
      <c r="U400" s="222"/>
      <c r="V400" s="222"/>
      <c r="W400" s="222"/>
      <c r="X400" s="222"/>
      <c r="Y400" s="212"/>
      <c r="Z400" s="212"/>
      <c r="AA400" s="212"/>
      <c r="AB400" s="212"/>
      <c r="AC400" s="212"/>
      <c r="AD400" s="212"/>
      <c r="AE400" s="212"/>
      <c r="AF400" s="212"/>
      <c r="AG400" s="212" t="s">
        <v>276</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40" t="str">
        <f>C400</f>
        <v>sypaninou z vhodných hornin tř. 1 - 4 nebo materiálem připraveným podél výkopu ve vzdálenosti do 3 m od jeho kraje, pro jakoukoliv hloubku výkopu a jakoukoliv míru zhutnění,</v>
      </c>
      <c r="BB400" s="212"/>
      <c r="BC400" s="212"/>
      <c r="BD400" s="212"/>
      <c r="BE400" s="212"/>
      <c r="BF400" s="212"/>
      <c r="BG400" s="212"/>
      <c r="BH400" s="212"/>
    </row>
    <row r="401" spans="1:60" outlineLevel="1" x14ac:dyDescent="0.2">
      <c r="A401" s="219"/>
      <c r="B401" s="220"/>
      <c r="C401" s="247" t="s">
        <v>317</v>
      </c>
      <c r="D401" s="223"/>
      <c r="E401" s="224"/>
      <c r="F401" s="222"/>
      <c r="G401" s="222"/>
      <c r="H401" s="222"/>
      <c r="I401" s="222"/>
      <c r="J401" s="222"/>
      <c r="K401" s="222"/>
      <c r="L401" s="222"/>
      <c r="M401" s="222"/>
      <c r="N401" s="221"/>
      <c r="O401" s="221"/>
      <c r="P401" s="221"/>
      <c r="Q401" s="221"/>
      <c r="R401" s="222"/>
      <c r="S401" s="222"/>
      <c r="T401" s="222"/>
      <c r="U401" s="222"/>
      <c r="V401" s="222"/>
      <c r="W401" s="222"/>
      <c r="X401" s="222"/>
      <c r="Y401" s="212"/>
      <c r="Z401" s="212"/>
      <c r="AA401" s="212"/>
      <c r="AB401" s="212"/>
      <c r="AC401" s="212"/>
      <c r="AD401" s="212"/>
      <c r="AE401" s="212"/>
      <c r="AF401" s="212"/>
      <c r="AG401" s="212" t="s">
        <v>231</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19"/>
      <c r="B402" s="220"/>
      <c r="C402" s="247" t="s">
        <v>636</v>
      </c>
      <c r="D402" s="223"/>
      <c r="E402" s="224">
        <v>521.85599999999999</v>
      </c>
      <c r="F402" s="222"/>
      <c r="G402" s="222"/>
      <c r="H402" s="222"/>
      <c r="I402" s="222"/>
      <c r="J402" s="222"/>
      <c r="K402" s="222"/>
      <c r="L402" s="222"/>
      <c r="M402" s="222"/>
      <c r="N402" s="221"/>
      <c r="O402" s="221"/>
      <c r="P402" s="221"/>
      <c r="Q402" s="221"/>
      <c r="R402" s="222"/>
      <c r="S402" s="222"/>
      <c r="T402" s="222"/>
      <c r="U402" s="222"/>
      <c r="V402" s="222"/>
      <c r="W402" s="222"/>
      <c r="X402" s="222"/>
      <c r="Y402" s="212"/>
      <c r="Z402" s="212"/>
      <c r="AA402" s="212"/>
      <c r="AB402" s="212"/>
      <c r="AC402" s="212"/>
      <c r="AD402" s="212"/>
      <c r="AE402" s="212"/>
      <c r="AF402" s="212"/>
      <c r="AG402" s="212" t="s">
        <v>231</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47" t="s">
        <v>637</v>
      </c>
      <c r="D403" s="223"/>
      <c r="E403" s="224"/>
      <c r="F403" s="222"/>
      <c r="G403" s="222"/>
      <c r="H403" s="222"/>
      <c r="I403" s="222"/>
      <c r="J403" s="222"/>
      <c r="K403" s="222"/>
      <c r="L403" s="222"/>
      <c r="M403" s="222"/>
      <c r="N403" s="221"/>
      <c r="O403" s="221"/>
      <c r="P403" s="221"/>
      <c r="Q403" s="221"/>
      <c r="R403" s="222"/>
      <c r="S403" s="222"/>
      <c r="T403" s="222"/>
      <c r="U403" s="222"/>
      <c r="V403" s="222"/>
      <c r="W403" s="222"/>
      <c r="X403" s="222"/>
      <c r="Y403" s="212"/>
      <c r="Z403" s="212"/>
      <c r="AA403" s="212"/>
      <c r="AB403" s="212"/>
      <c r="AC403" s="212"/>
      <c r="AD403" s="212"/>
      <c r="AE403" s="212"/>
      <c r="AF403" s="212"/>
      <c r="AG403" s="212" t="s">
        <v>231</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47" t="s">
        <v>638</v>
      </c>
      <c r="D404" s="223"/>
      <c r="E404" s="224">
        <v>-130.27392</v>
      </c>
      <c r="F404" s="222"/>
      <c r="G404" s="222"/>
      <c r="H404" s="222"/>
      <c r="I404" s="222"/>
      <c r="J404" s="222"/>
      <c r="K404" s="222"/>
      <c r="L404" s="222"/>
      <c r="M404" s="222"/>
      <c r="N404" s="221"/>
      <c r="O404" s="221"/>
      <c r="P404" s="221"/>
      <c r="Q404" s="221"/>
      <c r="R404" s="222"/>
      <c r="S404" s="222"/>
      <c r="T404" s="222"/>
      <c r="U404" s="222"/>
      <c r="V404" s="222"/>
      <c r="W404" s="222"/>
      <c r="X404" s="222"/>
      <c r="Y404" s="212"/>
      <c r="Z404" s="212"/>
      <c r="AA404" s="212"/>
      <c r="AB404" s="212"/>
      <c r="AC404" s="212"/>
      <c r="AD404" s="212"/>
      <c r="AE404" s="212"/>
      <c r="AF404" s="212"/>
      <c r="AG404" s="212" t="s">
        <v>231</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47" t="s">
        <v>639</v>
      </c>
      <c r="D405" s="223"/>
      <c r="E405" s="224"/>
      <c r="F405" s="222"/>
      <c r="G405" s="222"/>
      <c r="H405" s="222"/>
      <c r="I405" s="222"/>
      <c r="J405" s="222"/>
      <c r="K405" s="222"/>
      <c r="L405" s="222"/>
      <c r="M405" s="222"/>
      <c r="N405" s="221"/>
      <c r="O405" s="221"/>
      <c r="P405" s="221"/>
      <c r="Q405" s="221"/>
      <c r="R405" s="222"/>
      <c r="S405" s="222"/>
      <c r="T405" s="222"/>
      <c r="U405" s="222"/>
      <c r="V405" s="222"/>
      <c r="W405" s="222"/>
      <c r="X405" s="222"/>
      <c r="Y405" s="212"/>
      <c r="Z405" s="212"/>
      <c r="AA405" s="212"/>
      <c r="AB405" s="212"/>
      <c r="AC405" s="212"/>
      <c r="AD405" s="212"/>
      <c r="AE405" s="212"/>
      <c r="AF405" s="212"/>
      <c r="AG405" s="212" t="s">
        <v>231</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47" t="s">
        <v>640</v>
      </c>
      <c r="D406" s="223"/>
      <c r="E406" s="224">
        <v>-51.783000000000001</v>
      </c>
      <c r="F406" s="222"/>
      <c r="G406" s="222"/>
      <c r="H406" s="222"/>
      <c r="I406" s="222"/>
      <c r="J406" s="222"/>
      <c r="K406" s="222"/>
      <c r="L406" s="222"/>
      <c r="M406" s="222"/>
      <c r="N406" s="221"/>
      <c r="O406" s="221"/>
      <c r="P406" s="221"/>
      <c r="Q406" s="221"/>
      <c r="R406" s="222"/>
      <c r="S406" s="222"/>
      <c r="T406" s="222"/>
      <c r="U406" s="222"/>
      <c r="V406" s="222"/>
      <c r="W406" s="222"/>
      <c r="X406" s="222"/>
      <c r="Y406" s="212"/>
      <c r="Z406" s="212"/>
      <c r="AA406" s="212"/>
      <c r="AB406" s="212"/>
      <c r="AC406" s="212"/>
      <c r="AD406" s="212"/>
      <c r="AE406" s="212"/>
      <c r="AF406" s="212"/>
      <c r="AG406" s="212" t="s">
        <v>231</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47" t="s">
        <v>641</v>
      </c>
      <c r="D407" s="223"/>
      <c r="E407" s="224">
        <v>-43.244999999999997</v>
      </c>
      <c r="F407" s="222"/>
      <c r="G407" s="222"/>
      <c r="H407" s="222"/>
      <c r="I407" s="222"/>
      <c r="J407" s="222"/>
      <c r="K407" s="222"/>
      <c r="L407" s="222"/>
      <c r="M407" s="222"/>
      <c r="N407" s="221"/>
      <c r="O407" s="221"/>
      <c r="P407" s="221"/>
      <c r="Q407" s="221"/>
      <c r="R407" s="222"/>
      <c r="S407" s="222"/>
      <c r="T407" s="222"/>
      <c r="U407" s="222"/>
      <c r="V407" s="222"/>
      <c r="W407" s="222"/>
      <c r="X407" s="222"/>
      <c r="Y407" s="212"/>
      <c r="Z407" s="212"/>
      <c r="AA407" s="212"/>
      <c r="AB407" s="212"/>
      <c r="AC407" s="212"/>
      <c r="AD407" s="212"/>
      <c r="AE407" s="212"/>
      <c r="AF407" s="212"/>
      <c r="AG407" s="212" t="s">
        <v>231</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47" t="s">
        <v>291</v>
      </c>
      <c r="D408" s="223"/>
      <c r="E408" s="224"/>
      <c r="F408" s="222"/>
      <c r="G408" s="222"/>
      <c r="H408" s="222"/>
      <c r="I408" s="222"/>
      <c r="J408" s="222"/>
      <c r="K408" s="222"/>
      <c r="L408" s="222"/>
      <c r="M408" s="222"/>
      <c r="N408" s="221"/>
      <c r="O408" s="221"/>
      <c r="P408" s="221"/>
      <c r="Q408" s="221"/>
      <c r="R408" s="222"/>
      <c r="S408" s="222"/>
      <c r="T408" s="222"/>
      <c r="U408" s="222"/>
      <c r="V408" s="222"/>
      <c r="W408" s="222"/>
      <c r="X408" s="222"/>
      <c r="Y408" s="212"/>
      <c r="Z408" s="212"/>
      <c r="AA408" s="212"/>
      <c r="AB408" s="212"/>
      <c r="AC408" s="212"/>
      <c r="AD408" s="212"/>
      <c r="AE408" s="212"/>
      <c r="AF408" s="212"/>
      <c r="AG408" s="212" t="s">
        <v>231</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47" t="s">
        <v>324</v>
      </c>
      <c r="D409" s="223"/>
      <c r="E409" s="224"/>
      <c r="F409" s="222"/>
      <c r="G409" s="222"/>
      <c r="H409" s="222"/>
      <c r="I409" s="222"/>
      <c r="J409" s="222"/>
      <c r="K409" s="222"/>
      <c r="L409" s="222"/>
      <c r="M409" s="222"/>
      <c r="N409" s="221"/>
      <c r="O409" s="221"/>
      <c r="P409" s="221"/>
      <c r="Q409" s="221"/>
      <c r="R409" s="222"/>
      <c r="S409" s="222"/>
      <c r="T409" s="222"/>
      <c r="U409" s="222"/>
      <c r="V409" s="222"/>
      <c r="W409" s="222"/>
      <c r="X409" s="222"/>
      <c r="Y409" s="212"/>
      <c r="Z409" s="212"/>
      <c r="AA409" s="212"/>
      <c r="AB409" s="212"/>
      <c r="AC409" s="212"/>
      <c r="AD409" s="212"/>
      <c r="AE409" s="212"/>
      <c r="AF409" s="212"/>
      <c r="AG409" s="212" t="s">
        <v>231</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47" t="s">
        <v>642</v>
      </c>
      <c r="D410" s="223"/>
      <c r="E410" s="224">
        <v>39.804000000000002</v>
      </c>
      <c r="F410" s="222"/>
      <c r="G410" s="222"/>
      <c r="H410" s="222"/>
      <c r="I410" s="222"/>
      <c r="J410" s="222"/>
      <c r="K410" s="222"/>
      <c r="L410" s="222"/>
      <c r="M410" s="222"/>
      <c r="N410" s="221"/>
      <c r="O410" s="221"/>
      <c r="P410" s="221"/>
      <c r="Q410" s="221"/>
      <c r="R410" s="222"/>
      <c r="S410" s="222"/>
      <c r="T410" s="222"/>
      <c r="U410" s="222"/>
      <c r="V410" s="222"/>
      <c r="W410" s="222"/>
      <c r="X410" s="222"/>
      <c r="Y410" s="212"/>
      <c r="Z410" s="212"/>
      <c r="AA410" s="212"/>
      <c r="AB410" s="212"/>
      <c r="AC410" s="212"/>
      <c r="AD410" s="212"/>
      <c r="AE410" s="212"/>
      <c r="AF410" s="212"/>
      <c r="AG410" s="212" t="s">
        <v>231</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47" t="s">
        <v>637</v>
      </c>
      <c r="D411" s="223"/>
      <c r="E411" s="224"/>
      <c r="F411" s="222"/>
      <c r="G411" s="222"/>
      <c r="H411" s="222"/>
      <c r="I411" s="222"/>
      <c r="J411" s="222"/>
      <c r="K411" s="222"/>
      <c r="L411" s="222"/>
      <c r="M411" s="222"/>
      <c r="N411" s="221"/>
      <c r="O411" s="221"/>
      <c r="P411" s="221"/>
      <c r="Q411" s="221"/>
      <c r="R411" s="222"/>
      <c r="S411" s="222"/>
      <c r="T411" s="222"/>
      <c r="U411" s="222"/>
      <c r="V411" s="222"/>
      <c r="W411" s="222"/>
      <c r="X411" s="222"/>
      <c r="Y411" s="212"/>
      <c r="Z411" s="212"/>
      <c r="AA411" s="212"/>
      <c r="AB411" s="212"/>
      <c r="AC411" s="212"/>
      <c r="AD411" s="212"/>
      <c r="AE411" s="212"/>
      <c r="AF411" s="212"/>
      <c r="AG411" s="212" t="s">
        <v>231</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47" t="s">
        <v>643</v>
      </c>
      <c r="D412" s="223"/>
      <c r="E412" s="224">
        <v>-4.2363499999999998</v>
      </c>
      <c r="F412" s="222"/>
      <c r="G412" s="222"/>
      <c r="H412" s="222"/>
      <c r="I412" s="222"/>
      <c r="J412" s="222"/>
      <c r="K412" s="222"/>
      <c r="L412" s="222"/>
      <c r="M412" s="222"/>
      <c r="N412" s="221"/>
      <c r="O412" s="221"/>
      <c r="P412" s="221"/>
      <c r="Q412" s="221"/>
      <c r="R412" s="222"/>
      <c r="S412" s="222"/>
      <c r="T412" s="222"/>
      <c r="U412" s="222"/>
      <c r="V412" s="222"/>
      <c r="W412" s="222"/>
      <c r="X412" s="222"/>
      <c r="Y412" s="212"/>
      <c r="Z412" s="212"/>
      <c r="AA412" s="212"/>
      <c r="AB412" s="212"/>
      <c r="AC412" s="212"/>
      <c r="AD412" s="212"/>
      <c r="AE412" s="212"/>
      <c r="AF412" s="212"/>
      <c r="AG412" s="212" t="s">
        <v>231</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47" t="s">
        <v>644</v>
      </c>
      <c r="D413" s="223"/>
      <c r="E413" s="224">
        <v>-8.15977</v>
      </c>
      <c r="F413" s="222"/>
      <c r="G413" s="222"/>
      <c r="H413" s="222"/>
      <c r="I413" s="222"/>
      <c r="J413" s="222"/>
      <c r="K413" s="222"/>
      <c r="L413" s="222"/>
      <c r="M413" s="222"/>
      <c r="N413" s="221"/>
      <c r="O413" s="221"/>
      <c r="P413" s="221"/>
      <c r="Q413" s="221"/>
      <c r="R413" s="222"/>
      <c r="S413" s="222"/>
      <c r="T413" s="222"/>
      <c r="U413" s="222"/>
      <c r="V413" s="222"/>
      <c r="W413" s="222"/>
      <c r="X413" s="222"/>
      <c r="Y413" s="212"/>
      <c r="Z413" s="212"/>
      <c r="AA413" s="212"/>
      <c r="AB413" s="212"/>
      <c r="AC413" s="212"/>
      <c r="AD413" s="212"/>
      <c r="AE413" s="212"/>
      <c r="AF413" s="212"/>
      <c r="AG413" s="212" t="s">
        <v>231</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c r="B414" s="220"/>
      <c r="C414" s="247" t="s">
        <v>291</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12"/>
      <c r="Z414" s="212"/>
      <c r="AA414" s="212"/>
      <c r="AB414" s="212"/>
      <c r="AC414" s="212"/>
      <c r="AD414" s="212"/>
      <c r="AE414" s="212"/>
      <c r="AF414" s="212"/>
      <c r="AG414" s="212" t="s">
        <v>231</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47" t="s">
        <v>603</v>
      </c>
      <c r="D415" s="223"/>
      <c r="E415" s="224"/>
      <c r="F415" s="222"/>
      <c r="G415" s="222"/>
      <c r="H415" s="222"/>
      <c r="I415" s="222"/>
      <c r="J415" s="222"/>
      <c r="K415" s="222"/>
      <c r="L415" s="222"/>
      <c r="M415" s="222"/>
      <c r="N415" s="221"/>
      <c r="O415" s="221"/>
      <c r="P415" s="221"/>
      <c r="Q415" s="221"/>
      <c r="R415" s="222"/>
      <c r="S415" s="222"/>
      <c r="T415" s="222"/>
      <c r="U415" s="222"/>
      <c r="V415" s="222"/>
      <c r="W415" s="222"/>
      <c r="X415" s="222"/>
      <c r="Y415" s="212"/>
      <c r="Z415" s="212"/>
      <c r="AA415" s="212"/>
      <c r="AB415" s="212"/>
      <c r="AC415" s="212"/>
      <c r="AD415" s="212"/>
      <c r="AE415" s="212"/>
      <c r="AF415" s="212"/>
      <c r="AG415" s="212" t="s">
        <v>231</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47" t="s">
        <v>645</v>
      </c>
      <c r="D416" s="223"/>
      <c r="E416" s="224">
        <v>3.4874999999999998</v>
      </c>
      <c r="F416" s="222"/>
      <c r="G416" s="222"/>
      <c r="H416" s="222"/>
      <c r="I416" s="222"/>
      <c r="J416" s="222"/>
      <c r="K416" s="222"/>
      <c r="L416" s="222"/>
      <c r="M416" s="222"/>
      <c r="N416" s="221"/>
      <c r="O416" s="221"/>
      <c r="P416" s="221"/>
      <c r="Q416" s="221"/>
      <c r="R416" s="222"/>
      <c r="S416" s="222"/>
      <c r="T416" s="222"/>
      <c r="U416" s="222"/>
      <c r="V416" s="222"/>
      <c r="W416" s="222"/>
      <c r="X416" s="222"/>
      <c r="Y416" s="212"/>
      <c r="Z416" s="212"/>
      <c r="AA416" s="212"/>
      <c r="AB416" s="212"/>
      <c r="AC416" s="212"/>
      <c r="AD416" s="212"/>
      <c r="AE416" s="212"/>
      <c r="AF416" s="212"/>
      <c r="AG416" s="212" t="s">
        <v>231</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19"/>
      <c r="B417" s="220"/>
      <c r="C417" s="247" t="s">
        <v>637</v>
      </c>
      <c r="D417" s="223"/>
      <c r="E417" s="224"/>
      <c r="F417" s="222"/>
      <c r="G417" s="222"/>
      <c r="H417" s="222"/>
      <c r="I417" s="222"/>
      <c r="J417" s="222"/>
      <c r="K417" s="222"/>
      <c r="L417" s="222"/>
      <c r="M417" s="222"/>
      <c r="N417" s="221"/>
      <c r="O417" s="221"/>
      <c r="P417" s="221"/>
      <c r="Q417" s="221"/>
      <c r="R417" s="222"/>
      <c r="S417" s="222"/>
      <c r="T417" s="222"/>
      <c r="U417" s="222"/>
      <c r="V417" s="222"/>
      <c r="W417" s="222"/>
      <c r="X417" s="222"/>
      <c r="Y417" s="212"/>
      <c r="Z417" s="212"/>
      <c r="AA417" s="212"/>
      <c r="AB417" s="212"/>
      <c r="AC417" s="212"/>
      <c r="AD417" s="212"/>
      <c r="AE417" s="212"/>
      <c r="AF417" s="212"/>
      <c r="AG417" s="212" t="s">
        <v>231</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47" t="s">
        <v>646</v>
      </c>
      <c r="D418" s="223"/>
      <c r="E418" s="224">
        <v>-0.37118000000000001</v>
      </c>
      <c r="F418" s="222"/>
      <c r="G418" s="222"/>
      <c r="H418" s="222"/>
      <c r="I418" s="222"/>
      <c r="J418" s="222"/>
      <c r="K418" s="222"/>
      <c r="L418" s="222"/>
      <c r="M418" s="222"/>
      <c r="N418" s="221"/>
      <c r="O418" s="221"/>
      <c r="P418" s="221"/>
      <c r="Q418" s="221"/>
      <c r="R418" s="222"/>
      <c r="S418" s="222"/>
      <c r="T418" s="222"/>
      <c r="U418" s="222"/>
      <c r="V418" s="222"/>
      <c r="W418" s="222"/>
      <c r="X418" s="222"/>
      <c r="Y418" s="212"/>
      <c r="Z418" s="212"/>
      <c r="AA418" s="212"/>
      <c r="AB418" s="212"/>
      <c r="AC418" s="212"/>
      <c r="AD418" s="212"/>
      <c r="AE418" s="212"/>
      <c r="AF418" s="212"/>
      <c r="AG418" s="212" t="s">
        <v>231</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47" t="s">
        <v>647</v>
      </c>
      <c r="D419" s="223"/>
      <c r="E419" s="224">
        <v>-0.71492999999999995</v>
      </c>
      <c r="F419" s="222"/>
      <c r="G419" s="222"/>
      <c r="H419" s="222"/>
      <c r="I419" s="222"/>
      <c r="J419" s="222"/>
      <c r="K419" s="222"/>
      <c r="L419" s="222"/>
      <c r="M419" s="222"/>
      <c r="N419" s="221"/>
      <c r="O419" s="221"/>
      <c r="P419" s="221"/>
      <c r="Q419" s="221"/>
      <c r="R419" s="222"/>
      <c r="S419" s="222"/>
      <c r="T419" s="222"/>
      <c r="U419" s="222"/>
      <c r="V419" s="222"/>
      <c r="W419" s="222"/>
      <c r="X419" s="222"/>
      <c r="Y419" s="212"/>
      <c r="Z419" s="212"/>
      <c r="AA419" s="212"/>
      <c r="AB419" s="212"/>
      <c r="AC419" s="212"/>
      <c r="AD419" s="212"/>
      <c r="AE419" s="212"/>
      <c r="AF419" s="212"/>
      <c r="AG419" s="212" t="s">
        <v>231</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19"/>
      <c r="B420" s="220"/>
      <c r="C420" s="247" t="s">
        <v>291</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12"/>
      <c r="Z420" s="212"/>
      <c r="AA420" s="212"/>
      <c r="AB420" s="212"/>
      <c r="AC420" s="212"/>
      <c r="AD420" s="212"/>
      <c r="AE420" s="212"/>
      <c r="AF420" s="212"/>
      <c r="AG420" s="212" t="s">
        <v>231</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47" t="s">
        <v>605</v>
      </c>
      <c r="D421" s="223"/>
      <c r="E421" s="224"/>
      <c r="F421" s="222"/>
      <c r="G421" s="222"/>
      <c r="H421" s="222"/>
      <c r="I421" s="222"/>
      <c r="J421" s="222"/>
      <c r="K421" s="222"/>
      <c r="L421" s="222"/>
      <c r="M421" s="222"/>
      <c r="N421" s="221"/>
      <c r="O421" s="221"/>
      <c r="P421" s="221"/>
      <c r="Q421" s="221"/>
      <c r="R421" s="222"/>
      <c r="S421" s="222"/>
      <c r="T421" s="222"/>
      <c r="U421" s="222"/>
      <c r="V421" s="222"/>
      <c r="W421" s="222"/>
      <c r="X421" s="222"/>
      <c r="Y421" s="212"/>
      <c r="Z421" s="212"/>
      <c r="AA421" s="212"/>
      <c r="AB421" s="212"/>
      <c r="AC421" s="212"/>
      <c r="AD421" s="212"/>
      <c r="AE421" s="212"/>
      <c r="AF421" s="212"/>
      <c r="AG421" s="212" t="s">
        <v>231</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47" t="s">
        <v>648</v>
      </c>
      <c r="D422" s="223"/>
      <c r="E422" s="224">
        <v>27.7057</v>
      </c>
      <c r="F422" s="222"/>
      <c r="G422" s="222"/>
      <c r="H422" s="222"/>
      <c r="I422" s="222"/>
      <c r="J422" s="222"/>
      <c r="K422" s="222"/>
      <c r="L422" s="222"/>
      <c r="M422" s="222"/>
      <c r="N422" s="221"/>
      <c r="O422" s="221"/>
      <c r="P422" s="221"/>
      <c r="Q422" s="221"/>
      <c r="R422" s="222"/>
      <c r="S422" s="222"/>
      <c r="T422" s="222"/>
      <c r="U422" s="222"/>
      <c r="V422" s="222"/>
      <c r="W422" s="222"/>
      <c r="X422" s="222"/>
      <c r="Y422" s="212"/>
      <c r="Z422" s="212"/>
      <c r="AA422" s="212"/>
      <c r="AB422" s="212"/>
      <c r="AC422" s="212"/>
      <c r="AD422" s="212"/>
      <c r="AE422" s="212"/>
      <c r="AF422" s="212"/>
      <c r="AG422" s="212" t="s">
        <v>231</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47" t="s">
        <v>637</v>
      </c>
      <c r="D423" s="223"/>
      <c r="E423" s="224"/>
      <c r="F423" s="222"/>
      <c r="G423" s="222"/>
      <c r="H423" s="222"/>
      <c r="I423" s="222"/>
      <c r="J423" s="222"/>
      <c r="K423" s="222"/>
      <c r="L423" s="222"/>
      <c r="M423" s="222"/>
      <c r="N423" s="221"/>
      <c r="O423" s="221"/>
      <c r="P423" s="221"/>
      <c r="Q423" s="221"/>
      <c r="R423" s="222"/>
      <c r="S423" s="222"/>
      <c r="T423" s="222"/>
      <c r="U423" s="222"/>
      <c r="V423" s="222"/>
      <c r="W423" s="222"/>
      <c r="X423" s="222"/>
      <c r="Y423" s="212"/>
      <c r="Z423" s="212"/>
      <c r="AA423" s="212"/>
      <c r="AB423" s="212"/>
      <c r="AC423" s="212"/>
      <c r="AD423" s="212"/>
      <c r="AE423" s="212"/>
      <c r="AF423" s="212"/>
      <c r="AG423" s="212" t="s">
        <v>231</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47" t="s">
        <v>649</v>
      </c>
      <c r="D424" s="223"/>
      <c r="E424" s="224">
        <v>-5.54861</v>
      </c>
      <c r="F424" s="222"/>
      <c r="G424" s="222"/>
      <c r="H424" s="222"/>
      <c r="I424" s="222"/>
      <c r="J424" s="222"/>
      <c r="K424" s="222"/>
      <c r="L424" s="222"/>
      <c r="M424" s="222"/>
      <c r="N424" s="221"/>
      <c r="O424" s="221"/>
      <c r="P424" s="221"/>
      <c r="Q424" s="221"/>
      <c r="R424" s="222"/>
      <c r="S424" s="222"/>
      <c r="T424" s="222"/>
      <c r="U424" s="222"/>
      <c r="V424" s="222"/>
      <c r="W424" s="222"/>
      <c r="X424" s="222"/>
      <c r="Y424" s="212"/>
      <c r="Z424" s="212"/>
      <c r="AA424" s="212"/>
      <c r="AB424" s="212"/>
      <c r="AC424" s="212"/>
      <c r="AD424" s="212"/>
      <c r="AE424" s="212"/>
      <c r="AF424" s="212"/>
      <c r="AG424" s="212" t="s">
        <v>231</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32">
        <v>40</v>
      </c>
      <c r="B425" s="233" t="s">
        <v>650</v>
      </c>
      <c r="C425" s="244" t="s">
        <v>651</v>
      </c>
      <c r="D425" s="234" t="s">
        <v>516</v>
      </c>
      <c r="E425" s="235">
        <v>281</v>
      </c>
      <c r="F425" s="236"/>
      <c r="G425" s="237">
        <f>ROUND(E425*F425,2)</f>
        <v>0</v>
      </c>
      <c r="H425" s="236"/>
      <c r="I425" s="237">
        <f>ROUND(E425*H425,2)</f>
        <v>0</v>
      </c>
      <c r="J425" s="236"/>
      <c r="K425" s="237">
        <f>ROUND(E425*J425,2)</f>
        <v>0</v>
      </c>
      <c r="L425" s="237">
        <v>21</v>
      </c>
      <c r="M425" s="237">
        <f>G425*(1+L425/100)</f>
        <v>0</v>
      </c>
      <c r="N425" s="235">
        <v>0</v>
      </c>
      <c r="O425" s="235">
        <f>ROUND(E425*N425,2)</f>
        <v>0</v>
      </c>
      <c r="P425" s="235">
        <v>0</v>
      </c>
      <c r="Q425" s="235">
        <f>ROUND(E425*P425,2)</f>
        <v>0</v>
      </c>
      <c r="R425" s="237" t="s">
        <v>652</v>
      </c>
      <c r="S425" s="237" t="s">
        <v>224</v>
      </c>
      <c r="T425" s="238" t="s">
        <v>224</v>
      </c>
      <c r="U425" s="222">
        <v>0.06</v>
      </c>
      <c r="V425" s="222">
        <f>ROUND(E425*U425,2)</f>
        <v>16.86</v>
      </c>
      <c r="W425" s="222"/>
      <c r="X425" s="222" t="s">
        <v>273</v>
      </c>
      <c r="Y425" s="212"/>
      <c r="Z425" s="212"/>
      <c r="AA425" s="212"/>
      <c r="AB425" s="212"/>
      <c r="AC425" s="212"/>
      <c r="AD425" s="212"/>
      <c r="AE425" s="212"/>
      <c r="AF425" s="212"/>
      <c r="AG425" s="212" t="s">
        <v>274</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66" t="s">
        <v>653</v>
      </c>
      <c r="D426" s="258"/>
      <c r="E426" s="258"/>
      <c r="F426" s="258"/>
      <c r="G426" s="258"/>
      <c r="H426" s="222"/>
      <c r="I426" s="222"/>
      <c r="J426" s="222"/>
      <c r="K426" s="222"/>
      <c r="L426" s="222"/>
      <c r="M426" s="222"/>
      <c r="N426" s="221"/>
      <c r="O426" s="221"/>
      <c r="P426" s="221"/>
      <c r="Q426" s="221"/>
      <c r="R426" s="222"/>
      <c r="S426" s="222"/>
      <c r="T426" s="222"/>
      <c r="U426" s="222"/>
      <c r="V426" s="222"/>
      <c r="W426" s="222"/>
      <c r="X426" s="222"/>
      <c r="Y426" s="212"/>
      <c r="Z426" s="212"/>
      <c r="AA426" s="212"/>
      <c r="AB426" s="212"/>
      <c r="AC426" s="212"/>
      <c r="AD426" s="212"/>
      <c r="AE426" s="212"/>
      <c r="AF426" s="212"/>
      <c r="AG426" s="212" t="s">
        <v>276</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47" t="s">
        <v>654</v>
      </c>
      <c r="D427" s="223"/>
      <c r="E427" s="224">
        <v>281</v>
      </c>
      <c r="F427" s="222"/>
      <c r="G427" s="222"/>
      <c r="H427" s="222"/>
      <c r="I427" s="222"/>
      <c r="J427" s="222"/>
      <c r="K427" s="222"/>
      <c r="L427" s="222"/>
      <c r="M427" s="222"/>
      <c r="N427" s="221"/>
      <c r="O427" s="221"/>
      <c r="P427" s="221"/>
      <c r="Q427" s="221"/>
      <c r="R427" s="222"/>
      <c r="S427" s="222"/>
      <c r="T427" s="222"/>
      <c r="U427" s="222"/>
      <c r="V427" s="222"/>
      <c r="W427" s="222"/>
      <c r="X427" s="222"/>
      <c r="Y427" s="212"/>
      <c r="Z427" s="212"/>
      <c r="AA427" s="212"/>
      <c r="AB427" s="212"/>
      <c r="AC427" s="212"/>
      <c r="AD427" s="212"/>
      <c r="AE427" s="212"/>
      <c r="AF427" s="212"/>
      <c r="AG427" s="212" t="s">
        <v>231</v>
      </c>
      <c r="AH427" s="212">
        <v>5</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32">
        <v>41</v>
      </c>
      <c r="B428" s="233" t="s">
        <v>655</v>
      </c>
      <c r="C428" s="244" t="s">
        <v>656</v>
      </c>
      <c r="D428" s="234" t="s">
        <v>516</v>
      </c>
      <c r="E428" s="235">
        <v>281</v>
      </c>
      <c r="F428" s="236"/>
      <c r="G428" s="237">
        <f>ROUND(E428*F428,2)</f>
        <v>0</v>
      </c>
      <c r="H428" s="236"/>
      <c r="I428" s="237">
        <f>ROUND(E428*H428,2)</f>
        <v>0</v>
      </c>
      <c r="J428" s="236"/>
      <c r="K428" s="237">
        <f>ROUND(E428*J428,2)</f>
        <v>0</v>
      </c>
      <c r="L428" s="237">
        <v>21</v>
      </c>
      <c r="M428" s="237">
        <f>G428*(1+L428/100)</f>
        <v>0</v>
      </c>
      <c r="N428" s="235">
        <v>0</v>
      </c>
      <c r="O428" s="235">
        <f>ROUND(E428*N428,2)</f>
        <v>0</v>
      </c>
      <c r="P428" s="235">
        <v>0</v>
      </c>
      <c r="Q428" s="235">
        <f>ROUND(E428*P428,2)</f>
        <v>0</v>
      </c>
      <c r="R428" s="237" t="s">
        <v>272</v>
      </c>
      <c r="S428" s="237" t="s">
        <v>224</v>
      </c>
      <c r="T428" s="238" t="s">
        <v>224</v>
      </c>
      <c r="U428" s="222">
        <v>1.2999999999999999E-2</v>
      </c>
      <c r="V428" s="222">
        <f>ROUND(E428*U428,2)</f>
        <v>3.65</v>
      </c>
      <c r="W428" s="222"/>
      <c r="X428" s="222" t="s">
        <v>273</v>
      </c>
      <c r="Y428" s="212"/>
      <c r="Z428" s="212"/>
      <c r="AA428" s="212"/>
      <c r="AB428" s="212"/>
      <c r="AC428" s="212"/>
      <c r="AD428" s="212"/>
      <c r="AE428" s="212"/>
      <c r="AF428" s="212"/>
      <c r="AG428" s="212" t="s">
        <v>304</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66" t="s">
        <v>657</v>
      </c>
      <c r="D429" s="258"/>
      <c r="E429" s="258"/>
      <c r="F429" s="258"/>
      <c r="G429" s="258"/>
      <c r="H429" s="222"/>
      <c r="I429" s="222"/>
      <c r="J429" s="222"/>
      <c r="K429" s="222"/>
      <c r="L429" s="222"/>
      <c r="M429" s="222"/>
      <c r="N429" s="221"/>
      <c r="O429" s="221"/>
      <c r="P429" s="221"/>
      <c r="Q429" s="221"/>
      <c r="R429" s="222"/>
      <c r="S429" s="222"/>
      <c r="T429" s="222"/>
      <c r="U429" s="222"/>
      <c r="V429" s="222"/>
      <c r="W429" s="222"/>
      <c r="X429" s="222"/>
      <c r="Y429" s="212"/>
      <c r="Z429" s="212"/>
      <c r="AA429" s="212"/>
      <c r="AB429" s="212"/>
      <c r="AC429" s="212"/>
      <c r="AD429" s="212"/>
      <c r="AE429" s="212"/>
      <c r="AF429" s="212"/>
      <c r="AG429" s="212" t="s">
        <v>276</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47" t="s">
        <v>658</v>
      </c>
      <c r="D430" s="223"/>
      <c r="E430" s="224">
        <v>281</v>
      </c>
      <c r="F430" s="222"/>
      <c r="G430" s="222"/>
      <c r="H430" s="222"/>
      <c r="I430" s="222"/>
      <c r="J430" s="222"/>
      <c r="K430" s="222"/>
      <c r="L430" s="222"/>
      <c r="M430" s="222"/>
      <c r="N430" s="221"/>
      <c r="O430" s="221"/>
      <c r="P430" s="221"/>
      <c r="Q430" s="221"/>
      <c r="R430" s="222"/>
      <c r="S430" s="222"/>
      <c r="T430" s="222"/>
      <c r="U430" s="222"/>
      <c r="V430" s="222"/>
      <c r="W430" s="222"/>
      <c r="X430" s="222"/>
      <c r="Y430" s="212"/>
      <c r="Z430" s="212"/>
      <c r="AA430" s="212"/>
      <c r="AB430" s="212"/>
      <c r="AC430" s="212"/>
      <c r="AD430" s="212"/>
      <c r="AE430" s="212"/>
      <c r="AF430" s="212"/>
      <c r="AG430" s="212" t="s">
        <v>231</v>
      </c>
      <c r="AH430" s="212">
        <v>5</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ht="22.5" outlineLevel="1" x14ac:dyDescent="0.2">
      <c r="A431" s="232">
        <v>42</v>
      </c>
      <c r="B431" s="233" t="s">
        <v>659</v>
      </c>
      <c r="C431" s="244" t="s">
        <v>660</v>
      </c>
      <c r="D431" s="234" t="s">
        <v>516</v>
      </c>
      <c r="E431" s="235">
        <v>281</v>
      </c>
      <c r="F431" s="236"/>
      <c r="G431" s="237">
        <f>ROUND(E431*F431,2)</f>
        <v>0</v>
      </c>
      <c r="H431" s="236"/>
      <c r="I431" s="237">
        <f>ROUND(E431*H431,2)</f>
        <v>0</v>
      </c>
      <c r="J431" s="236"/>
      <c r="K431" s="237">
        <f>ROUND(E431*J431,2)</f>
        <v>0</v>
      </c>
      <c r="L431" s="237">
        <v>21</v>
      </c>
      <c r="M431" s="237">
        <f>G431*(1+L431/100)</f>
        <v>0</v>
      </c>
      <c r="N431" s="235">
        <v>0</v>
      </c>
      <c r="O431" s="235">
        <f>ROUND(E431*N431,2)</f>
        <v>0</v>
      </c>
      <c r="P431" s="235">
        <v>0</v>
      </c>
      <c r="Q431" s="235">
        <f>ROUND(E431*P431,2)</f>
        <v>0</v>
      </c>
      <c r="R431" s="237" t="s">
        <v>272</v>
      </c>
      <c r="S431" s="237" t="s">
        <v>224</v>
      </c>
      <c r="T431" s="238" t="s">
        <v>224</v>
      </c>
      <c r="U431" s="222">
        <v>0.13</v>
      </c>
      <c r="V431" s="222">
        <f>ROUND(E431*U431,2)</f>
        <v>36.53</v>
      </c>
      <c r="W431" s="222"/>
      <c r="X431" s="222" t="s">
        <v>273</v>
      </c>
      <c r="Y431" s="212"/>
      <c r="Z431" s="212"/>
      <c r="AA431" s="212"/>
      <c r="AB431" s="212"/>
      <c r="AC431" s="212"/>
      <c r="AD431" s="212"/>
      <c r="AE431" s="212"/>
      <c r="AF431" s="212"/>
      <c r="AG431" s="212" t="s">
        <v>274</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1" x14ac:dyDescent="0.2">
      <c r="A432" s="219"/>
      <c r="B432" s="220"/>
      <c r="C432" s="266" t="s">
        <v>661</v>
      </c>
      <c r="D432" s="258"/>
      <c r="E432" s="258"/>
      <c r="F432" s="258"/>
      <c r="G432" s="258"/>
      <c r="H432" s="222"/>
      <c r="I432" s="222"/>
      <c r="J432" s="222"/>
      <c r="K432" s="222"/>
      <c r="L432" s="222"/>
      <c r="M432" s="222"/>
      <c r="N432" s="221"/>
      <c r="O432" s="221"/>
      <c r="P432" s="221"/>
      <c r="Q432" s="221"/>
      <c r="R432" s="222"/>
      <c r="S432" s="222"/>
      <c r="T432" s="222"/>
      <c r="U432" s="222"/>
      <c r="V432" s="222"/>
      <c r="W432" s="222"/>
      <c r="X432" s="222"/>
      <c r="Y432" s="212"/>
      <c r="Z432" s="212"/>
      <c r="AA432" s="212"/>
      <c r="AB432" s="212"/>
      <c r="AC432" s="212"/>
      <c r="AD432" s="212"/>
      <c r="AE432" s="212"/>
      <c r="AF432" s="212"/>
      <c r="AG432" s="212" t="s">
        <v>276</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40" t="str">
        <f>C432</f>
        <v>s případným nutným přemístěním hromad nebo dočasných skládek na místo potřeby ze vzdálenosti do 30 m, v rovině nebo ve svahu do 1 : 5,</v>
      </c>
      <c r="BB432" s="212"/>
      <c r="BC432" s="212"/>
      <c r="BD432" s="212"/>
      <c r="BE432" s="212"/>
      <c r="BF432" s="212"/>
      <c r="BG432" s="212"/>
      <c r="BH432" s="212"/>
    </row>
    <row r="433" spans="1:60" outlineLevel="1" x14ac:dyDescent="0.2">
      <c r="A433" s="219"/>
      <c r="B433" s="220"/>
      <c r="C433" s="247" t="s">
        <v>658</v>
      </c>
      <c r="D433" s="223"/>
      <c r="E433" s="224">
        <v>281</v>
      </c>
      <c r="F433" s="222"/>
      <c r="G433" s="222"/>
      <c r="H433" s="222"/>
      <c r="I433" s="222"/>
      <c r="J433" s="222"/>
      <c r="K433" s="222"/>
      <c r="L433" s="222"/>
      <c r="M433" s="222"/>
      <c r="N433" s="221"/>
      <c r="O433" s="221"/>
      <c r="P433" s="221"/>
      <c r="Q433" s="221"/>
      <c r="R433" s="222"/>
      <c r="S433" s="222"/>
      <c r="T433" s="222"/>
      <c r="U433" s="222"/>
      <c r="V433" s="222"/>
      <c r="W433" s="222"/>
      <c r="X433" s="222"/>
      <c r="Y433" s="212"/>
      <c r="Z433" s="212"/>
      <c r="AA433" s="212"/>
      <c r="AB433" s="212"/>
      <c r="AC433" s="212"/>
      <c r="AD433" s="212"/>
      <c r="AE433" s="212"/>
      <c r="AF433" s="212"/>
      <c r="AG433" s="212" t="s">
        <v>231</v>
      </c>
      <c r="AH433" s="212">
        <v>5</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32">
        <v>43</v>
      </c>
      <c r="B434" s="233" t="s">
        <v>662</v>
      </c>
      <c r="C434" s="244" t="s">
        <v>663</v>
      </c>
      <c r="D434" s="234" t="s">
        <v>331</v>
      </c>
      <c r="E434" s="235">
        <v>1573.90534</v>
      </c>
      <c r="F434" s="236"/>
      <c r="G434" s="237">
        <f>ROUND(E434*F434,2)</f>
        <v>0</v>
      </c>
      <c r="H434" s="236"/>
      <c r="I434" s="237">
        <f>ROUND(E434*H434,2)</f>
        <v>0</v>
      </c>
      <c r="J434" s="236"/>
      <c r="K434" s="237">
        <f>ROUND(E434*J434,2)</f>
        <v>0</v>
      </c>
      <c r="L434" s="237">
        <v>21</v>
      </c>
      <c r="M434" s="237">
        <f>G434*(1+L434/100)</f>
        <v>0</v>
      </c>
      <c r="N434" s="235">
        <v>0</v>
      </c>
      <c r="O434" s="235">
        <f>ROUND(E434*N434,2)</f>
        <v>0</v>
      </c>
      <c r="P434" s="235">
        <v>0</v>
      </c>
      <c r="Q434" s="235">
        <f>ROUND(E434*P434,2)</f>
        <v>0</v>
      </c>
      <c r="R434" s="237" t="s">
        <v>272</v>
      </c>
      <c r="S434" s="237" t="s">
        <v>224</v>
      </c>
      <c r="T434" s="238" t="s">
        <v>224</v>
      </c>
      <c r="U434" s="222">
        <v>0</v>
      </c>
      <c r="V434" s="222">
        <f>ROUND(E434*U434,2)</f>
        <v>0</v>
      </c>
      <c r="W434" s="222"/>
      <c r="X434" s="222" t="s">
        <v>273</v>
      </c>
      <c r="Y434" s="212"/>
      <c r="Z434" s="212"/>
      <c r="AA434" s="212"/>
      <c r="AB434" s="212"/>
      <c r="AC434" s="212"/>
      <c r="AD434" s="212"/>
      <c r="AE434" s="212"/>
      <c r="AF434" s="212"/>
      <c r="AG434" s="212" t="s">
        <v>274</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19"/>
      <c r="B435" s="220"/>
      <c r="C435" s="247" t="s">
        <v>664</v>
      </c>
      <c r="D435" s="223"/>
      <c r="E435" s="224">
        <v>1573.90534</v>
      </c>
      <c r="F435" s="222"/>
      <c r="G435" s="222"/>
      <c r="H435" s="222"/>
      <c r="I435" s="222"/>
      <c r="J435" s="222"/>
      <c r="K435" s="222"/>
      <c r="L435" s="222"/>
      <c r="M435" s="222"/>
      <c r="N435" s="221"/>
      <c r="O435" s="221"/>
      <c r="P435" s="221"/>
      <c r="Q435" s="221"/>
      <c r="R435" s="222"/>
      <c r="S435" s="222"/>
      <c r="T435" s="222"/>
      <c r="U435" s="222"/>
      <c r="V435" s="222"/>
      <c r="W435" s="222"/>
      <c r="X435" s="222"/>
      <c r="Y435" s="212"/>
      <c r="Z435" s="212"/>
      <c r="AA435" s="212"/>
      <c r="AB435" s="212"/>
      <c r="AC435" s="212"/>
      <c r="AD435" s="212"/>
      <c r="AE435" s="212"/>
      <c r="AF435" s="212"/>
      <c r="AG435" s="212" t="s">
        <v>231</v>
      </c>
      <c r="AH435" s="212">
        <v>5</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2">
        <v>44</v>
      </c>
      <c r="B436" s="233" t="s">
        <v>665</v>
      </c>
      <c r="C436" s="244" t="s">
        <v>666</v>
      </c>
      <c r="D436" s="234" t="s">
        <v>667</v>
      </c>
      <c r="E436" s="235">
        <v>114.06458000000001</v>
      </c>
      <c r="F436" s="236"/>
      <c r="G436" s="237">
        <f>ROUND(E436*F436,2)</f>
        <v>0</v>
      </c>
      <c r="H436" s="236"/>
      <c r="I436" s="237">
        <f>ROUND(E436*H436,2)</f>
        <v>0</v>
      </c>
      <c r="J436" s="236"/>
      <c r="K436" s="237">
        <f>ROUND(E436*J436,2)</f>
        <v>0</v>
      </c>
      <c r="L436" s="237">
        <v>21</v>
      </c>
      <c r="M436" s="237">
        <f>G436*(1+L436/100)</f>
        <v>0</v>
      </c>
      <c r="N436" s="235">
        <v>0</v>
      </c>
      <c r="O436" s="235">
        <f>ROUND(E436*N436,2)</f>
        <v>0</v>
      </c>
      <c r="P436" s="235">
        <v>0</v>
      </c>
      <c r="Q436" s="235">
        <f>ROUND(E436*P436,2)</f>
        <v>0</v>
      </c>
      <c r="R436" s="237" t="s">
        <v>668</v>
      </c>
      <c r="S436" s="237" t="s">
        <v>224</v>
      </c>
      <c r="T436" s="238" t="s">
        <v>224</v>
      </c>
      <c r="U436" s="222">
        <v>0</v>
      </c>
      <c r="V436" s="222">
        <f>ROUND(E436*U436,2)</f>
        <v>0</v>
      </c>
      <c r="W436" s="222"/>
      <c r="X436" s="222" t="s">
        <v>273</v>
      </c>
      <c r="Y436" s="212"/>
      <c r="Z436" s="212"/>
      <c r="AA436" s="212"/>
      <c r="AB436" s="212"/>
      <c r="AC436" s="212"/>
      <c r="AD436" s="212"/>
      <c r="AE436" s="212"/>
      <c r="AF436" s="212"/>
      <c r="AG436" s="212" t="s">
        <v>274</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19"/>
      <c r="B437" s="220"/>
      <c r="C437" s="247" t="s">
        <v>669</v>
      </c>
      <c r="D437" s="223"/>
      <c r="E437" s="224">
        <v>114.06458000000001</v>
      </c>
      <c r="F437" s="222"/>
      <c r="G437" s="222"/>
      <c r="H437" s="222"/>
      <c r="I437" s="222"/>
      <c r="J437" s="222"/>
      <c r="K437" s="222"/>
      <c r="L437" s="222"/>
      <c r="M437" s="222"/>
      <c r="N437" s="221"/>
      <c r="O437" s="221"/>
      <c r="P437" s="221"/>
      <c r="Q437" s="221"/>
      <c r="R437" s="222"/>
      <c r="S437" s="222"/>
      <c r="T437" s="222"/>
      <c r="U437" s="222"/>
      <c r="V437" s="222"/>
      <c r="W437" s="222"/>
      <c r="X437" s="222"/>
      <c r="Y437" s="212"/>
      <c r="Z437" s="212"/>
      <c r="AA437" s="212"/>
      <c r="AB437" s="212"/>
      <c r="AC437" s="212"/>
      <c r="AD437" s="212"/>
      <c r="AE437" s="212"/>
      <c r="AF437" s="212"/>
      <c r="AG437" s="212" t="s">
        <v>231</v>
      </c>
      <c r="AH437" s="212">
        <v>5</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32">
        <v>45</v>
      </c>
      <c r="B438" s="233" t="s">
        <v>670</v>
      </c>
      <c r="C438" s="244" t="s">
        <v>671</v>
      </c>
      <c r="D438" s="234" t="s">
        <v>667</v>
      </c>
      <c r="E438" s="235">
        <v>38.880000000000003</v>
      </c>
      <c r="F438" s="236"/>
      <c r="G438" s="237">
        <f>ROUND(E438*F438,2)</f>
        <v>0</v>
      </c>
      <c r="H438" s="236"/>
      <c r="I438" s="237">
        <f>ROUND(E438*H438,2)</f>
        <v>0</v>
      </c>
      <c r="J438" s="236"/>
      <c r="K438" s="237">
        <f>ROUND(E438*J438,2)</f>
        <v>0</v>
      </c>
      <c r="L438" s="237">
        <v>21</v>
      </c>
      <c r="M438" s="237">
        <f>G438*(1+L438/100)</f>
        <v>0</v>
      </c>
      <c r="N438" s="235">
        <v>0</v>
      </c>
      <c r="O438" s="235">
        <f>ROUND(E438*N438,2)</f>
        <v>0</v>
      </c>
      <c r="P438" s="235">
        <v>0</v>
      </c>
      <c r="Q438" s="235">
        <f>ROUND(E438*P438,2)</f>
        <v>0</v>
      </c>
      <c r="R438" s="237" t="s">
        <v>668</v>
      </c>
      <c r="S438" s="237" t="s">
        <v>224</v>
      </c>
      <c r="T438" s="238" t="s">
        <v>224</v>
      </c>
      <c r="U438" s="222">
        <v>0</v>
      </c>
      <c r="V438" s="222">
        <f>ROUND(E438*U438,2)</f>
        <v>0</v>
      </c>
      <c r="W438" s="222"/>
      <c r="X438" s="222" t="s">
        <v>273</v>
      </c>
      <c r="Y438" s="212"/>
      <c r="Z438" s="212"/>
      <c r="AA438" s="212"/>
      <c r="AB438" s="212"/>
      <c r="AC438" s="212"/>
      <c r="AD438" s="212"/>
      <c r="AE438" s="212"/>
      <c r="AF438" s="212"/>
      <c r="AG438" s="212" t="s">
        <v>274</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47" t="s">
        <v>672</v>
      </c>
      <c r="D439" s="223"/>
      <c r="E439" s="224">
        <v>38.880000000000003</v>
      </c>
      <c r="F439" s="222"/>
      <c r="G439" s="222"/>
      <c r="H439" s="222"/>
      <c r="I439" s="222"/>
      <c r="J439" s="222"/>
      <c r="K439" s="222"/>
      <c r="L439" s="222"/>
      <c r="M439" s="222"/>
      <c r="N439" s="221"/>
      <c r="O439" s="221"/>
      <c r="P439" s="221"/>
      <c r="Q439" s="221"/>
      <c r="R439" s="222"/>
      <c r="S439" s="222"/>
      <c r="T439" s="222"/>
      <c r="U439" s="222"/>
      <c r="V439" s="222"/>
      <c r="W439" s="222"/>
      <c r="X439" s="222"/>
      <c r="Y439" s="212"/>
      <c r="Z439" s="212"/>
      <c r="AA439" s="212"/>
      <c r="AB439" s="212"/>
      <c r="AC439" s="212"/>
      <c r="AD439" s="212"/>
      <c r="AE439" s="212"/>
      <c r="AF439" s="212"/>
      <c r="AG439" s="212" t="s">
        <v>231</v>
      </c>
      <c r="AH439" s="212">
        <v>5</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2">
        <v>46</v>
      </c>
      <c r="B440" s="233" t="s">
        <v>673</v>
      </c>
      <c r="C440" s="244" t="s">
        <v>674</v>
      </c>
      <c r="D440" s="234" t="s">
        <v>675</v>
      </c>
      <c r="E440" s="235">
        <v>11.6334</v>
      </c>
      <c r="F440" s="236"/>
      <c r="G440" s="237">
        <f>ROUND(E440*F440,2)</f>
        <v>0</v>
      </c>
      <c r="H440" s="236"/>
      <c r="I440" s="237">
        <f>ROUND(E440*H440,2)</f>
        <v>0</v>
      </c>
      <c r="J440" s="236"/>
      <c r="K440" s="237">
        <f>ROUND(E440*J440,2)</f>
        <v>0</v>
      </c>
      <c r="L440" s="237">
        <v>21</v>
      </c>
      <c r="M440" s="237">
        <f>G440*(1+L440/100)</f>
        <v>0</v>
      </c>
      <c r="N440" s="235">
        <v>1E-3</v>
      </c>
      <c r="O440" s="235">
        <f>ROUND(E440*N440,2)</f>
        <v>0.01</v>
      </c>
      <c r="P440" s="235">
        <v>0</v>
      </c>
      <c r="Q440" s="235">
        <f>ROUND(E440*P440,2)</f>
        <v>0</v>
      </c>
      <c r="R440" s="237" t="s">
        <v>676</v>
      </c>
      <c r="S440" s="237" t="s">
        <v>224</v>
      </c>
      <c r="T440" s="238" t="s">
        <v>224</v>
      </c>
      <c r="U440" s="222">
        <v>0</v>
      </c>
      <c r="V440" s="222">
        <f>ROUND(E440*U440,2)</f>
        <v>0</v>
      </c>
      <c r="W440" s="222"/>
      <c r="X440" s="222" t="s">
        <v>677</v>
      </c>
      <c r="Y440" s="212"/>
      <c r="Z440" s="212"/>
      <c r="AA440" s="212"/>
      <c r="AB440" s="212"/>
      <c r="AC440" s="212"/>
      <c r="AD440" s="212"/>
      <c r="AE440" s="212"/>
      <c r="AF440" s="212"/>
      <c r="AG440" s="212" t="s">
        <v>678</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19"/>
      <c r="B441" s="220"/>
      <c r="C441" s="247" t="s">
        <v>679</v>
      </c>
      <c r="D441" s="223"/>
      <c r="E441" s="224"/>
      <c r="F441" s="222"/>
      <c r="G441" s="222"/>
      <c r="H441" s="222"/>
      <c r="I441" s="222"/>
      <c r="J441" s="222"/>
      <c r="K441" s="222"/>
      <c r="L441" s="222"/>
      <c r="M441" s="222"/>
      <c r="N441" s="221"/>
      <c r="O441" s="221"/>
      <c r="P441" s="221"/>
      <c r="Q441" s="221"/>
      <c r="R441" s="222"/>
      <c r="S441" s="222"/>
      <c r="T441" s="222"/>
      <c r="U441" s="222"/>
      <c r="V441" s="222"/>
      <c r="W441" s="222"/>
      <c r="X441" s="222"/>
      <c r="Y441" s="212"/>
      <c r="Z441" s="212"/>
      <c r="AA441" s="212"/>
      <c r="AB441" s="212"/>
      <c r="AC441" s="212"/>
      <c r="AD441" s="212"/>
      <c r="AE441" s="212"/>
      <c r="AF441" s="212"/>
      <c r="AG441" s="212" t="s">
        <v>231</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47" t="s">
        <v>680</v>
      </c>
      <c r="D442" s="223"/>
      <c r="E442" s="224">
        <v>11.6334</v>
      </c>
      <c r="F442" s="222"/>
      <c r="G442" s="222"/>
      <c r="H442" s="222"/>
      <c r="I442" s="222"/>
      <c r="J442" s="222"/>
      <c r="K442" s="222"/>
      <c r="L442" s="222"/>
      <c r="M442" s="222"/>
      <c r="N442" s="221"/>
      <c r="O442" s="221"/>
      <c r="P442" s="221"/>
      <c r="Q442" s="221"/>
      <c r="R442" s="222"/>
      <c r="S442" s="222"/>
      <c r="T442" s="222"/>
      <c r="U442" s="222"/>
      <c r="V442" s="222"/>
      <c r="W442" s="222"/>
      <c r="X442" s="222"/>
      <c r="Y442" s="212"/>
      <c r="Z442" s="212"/>
      <c r="AA442" s="212"/>
      <c r="AB442" s="212"/>
      <c r="AC442" s="212"/>
      <c r="AD442" s="212"/>
      <c r="AE442" s="212"/>
      <c r="AF442" s="212"/>
      <c r="AG442" s="212" t="s">
        <v>231</v>
      </c>
      <c r="AH442" s="212">
        <v>5</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32">
        <v>47</v>
      </c>
      <c r="B443" s="233" t="s">
        <v>681</v>
      </c>
      <c r="C443" s="244" t="s">
        <v>682</v>
      </c>
      <c r="D443" s="234" t="s">
        <v>683</v>
      </c>
      <c r="E443" s="235">
        <v>138.24</v>
      </c>
      <c r="F443" s="236"/>
      <c r="G443" s="237">
        <f>ROUND(E443*F443,2)</f>
        <v>0</v>
      </c>
      <c r="H443" s="236"/>
      <c r="I443" s="237">
        <f>ROUND(E443*H443,2)</f>
        <v>0</v>
      </c>
      <c r="J443" s="236"/>
      <c r="K443" s="237">
        <f>ROUND(E443*J443,2)</f>
        <v>0</v>
      </c>
      <c r="L443" s="237">
        <v>21</v>
      </c>
      <c r="M443" s="237">
        <f>G443*(1+L443/100)</f>
        <v>0</v>
      </c>
      <c r="N443" s="235">
        <v>1</v>
      </c>
      <c r="O443" s="235">
        <f>ROUND(E443*N443,2)</f>
        <v>138.24</v>
      </c>
      <c r="P443" s="235">
        <v>0</v>
      </c>
      <c r="Q443" s="235">
        <f>ROUND(E443*P443,2)</f>
        <v>0</v>
      </c>
      <c r="R443" s="237"/>
      <c r="S443" s="237" t="s">
        <v>237</v>
      </c>
      <c r="T443" s="238" t="s">
        <v>225</v>
      </c>
      <c r="U443" s="222">
        <v>0</v>
      </c>
      <c r="V443" s="222">
        <f>ROUND(E443*U443,2)</f>
        <v>0</v>
      </c>
      <c r="W443" s="222"/>
      <c r="X443" s="222" t="s">
        <v>677</v>
      </c>
      <c r="Y443" s="212"/>
      <c r="Z443" s="212"/>
      <c r="AA443" s="212"/>
      <c r="AB443" s="212"/>
      <c r="AC443" s="212"/>
      <c r="AD443" s="212"/>
      <c r="AE443" s="212"/>
      <c r="AF443" s="212"/>
      <c r="AG443" s="212" t="s">
        <v>678</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19"/>
      <c r="B444" s="220"/>
      <c r="C444" s="247" t="s">
        <v>684</v>
      </c>
      <c r="D444" s="223"/>
      <c r="E444" s="224">
        <v>138.24</v>
      </c>
      <c r="F444" s="222"/>
      <c r="G444" s="222"/>
      <c r="H444" s="222"/>
      <c r="I444" s="222"/>
      <c r="J444" s="222"/>
      <c r="K444" s="222"/>
      <c r="L444" s="222"/>
      <c r="M444" s="222"/>
      <c r="N444" s="221"/>
      <c r="O444" s="221"/>
      <c r="P444" s="221"/>
      <c r="Q444" s="221"/>
      <c r="R444" s="222"/>
      <c r="S444" s="222"/>
      <c r="T444" s="222"/>
      <c r="U444" s="222"/>
      <c r="V444" s="222"/>
      <c r="W444" s="222"/>
      <c r="X444" s="222"/>
      <c r="Y444" s="212"/>
      <c r="Z444" s="212"/>
      <c r="AA444" s="212"/>
      <c r="AB444" s="212"/>
      <c r="AC444" s="212"/>
      <c r="AD444" s="212"/>
      <c r="AE444" s="212"/>
      <c r="AF444" s="212"/>
      <c r="AG444" s="212" t="s">
        <v>231</v>
      </c>
      <c r="AH444" s="212">
        <v>5</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32">
        <v>48</v>
      </c>
      <c r="B445" s="233" t="s">
        <v>685</v>
      </c>
      <c r="C445" s="244" t="s">
        <v>686</v>
      </c>
      <c r="D445" s="234" t="s">
        <v>331</v>
      </c>
      <c r="E445" s="235">
        <v>572.45447000000001</v>
      </c>
      <c r="F445" s="236"/>
      <c r="G445" s="237">
        <f>ROUND(E445*F445,2)</f>
        <v>0</v>
      </c>
      <c r="H445" s="236"/>
      <c r="I445" s="237">
        <f>ROUND(E445*H445,2)</f>
        <v>0</v>
      </c>
      <c r="J445" s="236"/>
      <c r="K445" s="237">
        <f>ROUND(E445*J445,2)</f>
        <v>0</v>
      </c>
      <c r="L445" s="237">
        <v>21</v>
      </c>
      <c r="M445" s="237">
        <f>G445*(1+L445/100)</f>
        <v>0</v>
      </c>
      <c r="N445" s="235">
        <v>0</v>
      </c>
      <c r="O445" s="235">
        <f>ROUND(E445*N445,2)</f>
        <v>0</v>
      </c>
      <c r="P445" s="235">
        <v>0</v>
      </c>
      <c r="Q445" s="235">
        <f>ROUND(E445*P445,2)</f>
        <v>0</v>
      </c>
      <c r="R445" s="237"/>
      <c r="S445" s="237" t="s">
        <v>237</v>
      </c>
      <c r="T445" s="238" t="s">
        <v>687</v>
      </c>
      <c r="U445" s="222">
        <v>0</v>
      </c>
      <c r="V445" s="222">
        <f>ROUND(E445*U445,2)</f>
        <v>0</v>
      </c>
      <c r="W445" s="222"/>
      <c r="X445" s="222" t="s">
        <v>677</v>
      </c>
      <c r="Y445" s="212"/>
      <c r="Z445" s="212"/>
      <c r="AA445" s="212"/>
      <c r="AB445" s="212"/>
      <c r="AC445" s="212"/>
      <c r="AD445" s="212"/>
      <c r="AE445" s="212"/>
      <c r="AF445" s="212"/>
      <c r="AG445" s="212" t="s">
        <v>678</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67" t="s">
        <v>282</v>
      </c>
      <c r="D446" s="252"/>
      <c r="E446" s="253"/>
      <c r="F446" s="222"/>
      <c r="G446" s="222"/>
      <c r="H446" s="222"/>
      <c r="I446" s="222"/>
      <c r="J446" s="222"/>
      <c r="K446" s="222"/>
      <c r="L446" s="222"/>
      <c r="M446" s="222"/>
      <c r="N446" s="221"/>
      <c r="O446" s="221"/>
      <c r="P446" s="221"/>
      <c r="Q446" s="221"/>
      <c r="R446" s="222"/>
      <c r="S446" s="222"/>
      <c r="T446" s="222"/>
      <c r="U446" s="222"/>
      <c r="V446" s="222"/>
      <c r="W446" s="222"/>
      <c r="X446" s="222"/>
      <c r="Y446" s="212"/>
      <c r="Z446" s="212"/>
      <c r="AA446" s="212"/>
      <c r="AB446" s="212"/>
      <c r="AC446" s="212"/>
      <c r="AD446" s="212"/>
      <c r="AE446" s="212"/>
      <c r="AF446" s="212"/>
      <c r="AG446" s="212" t="s">
        <v>231</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19"/>
      <c r="B447" s="220"/>
      <c r="C447" s="268" t="s">
        <v>688</v>
      </c>
      <c r="D447" s="252"/>
      <c r="E447" s="253">
        <v>0.66659999999999997</v>
      </c>
      <c r="F447" s="222"/>
      <c r="G447" s="222"/>
      <c r="H447" s="222"/>
      <c r="I447" s="222"/>
      <c r="J447" s="222"/>
      <c r="K447" s="222"/>
      <c r="L447" s="222"/>
      <c r="M447" s="222"/>
      <c r="N447" s="221"/>
      <c r="O447" s="221"/>
      <c r="P447" s="221"/>
      <c r="Q447" s="221"/>
      <c r="R447" s="222"/>
      <c r="S447" s="222"/>
      <c r="T447" s="222"/>
      <c r="U447" s="222"/>
      <c r="V447" s="222"/>
      <c r="W447" s="222"/>
      <c r="X447" s="222"/>
      <c r="Y447" s="212"/>
      <c r="Z447" s="212"/>
      <c r="AA447" s="212"/>
      <c r="AB447" s="212"/>
      <c r="AC447" s="212"/>
      <c r="AD447" s="212"/>
      <c r="AE447" s="212"/>
      <c r="AF447" s="212"/>
      <c r="AG447" s="212" t="s">
        <v>231</v>
      </c>
      <c r="AH447" s="212">
        <v>2</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67" t="s">
        <v>289</v>
      </c>
      <c r="D448" s="252"/>
      <c r="E448" s="253"/>
      <c r="F448" s="222"/>
      <c r="G448" s="222"/>
      <c r="H448" s="222"/>
      <c r="I448" s="222"/>
      <c r="J448" s="222"/>
      <c r="K448" s="222"/>
      <c r="L448" s="222"/>
      <c r="M448" s="222"/>
      <c r="N448" s="221"/>
      <c r="O448" s="221"/>
      <c r="P448" s="221"/>
      <c r="Q448" s="221"/>
      <c r="R448" s="222"/>
      <c r="S448" s="222"/>
      <c r="T448" s="222"/>
      <c r="U448" s="222"/>
      <c r="V448" s="222"/>
      <c r="W448" s="222"/>
      <c r="X448" s="222"/>
      <c r="Y448" s="212"/>
      <c r="Z448" s="212"/>
      <c r="AA448" s="212"/>
      <c r="AB448" s="212"/>
      <c r="AC448" s="212"/>
      <c r="AD448" s="212"/>
      <c r="AE448" s="212"/>
      <c r="AF448" s="212"/>
      <c r="AG448" s="212" t="s">
        <v>231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47" t="s">
        <v>689</v>
      </c>
      <c r="D449" s="223"/>
      <c r="E449" s="224">
        <v>572.45447000000001</v>
      </c>
      <c r="F449" s="222"/>
      <c r="G449" s="222"/>
      <c r="H449" s="222"/>
      <c r="I449" s="222"/>
      <c r="J449" s="222"/>
      <c r="K449" s="222"/>
      <c r="L449" s="222"/>
      <c r="M449" s="222"/>
      <c r="N449" s="221"/>
      <c r="O449" s="221"/>
      <c r="P449" s="221"/>
      <c r="Q449" s="221"/>
      <c r="R449" s="222"/>
      <c r="S449" s="222"/>
      <c r="T449" s="222"/>
      <c r="U449" s="222"/>
      <c r="V449" s="222"/>
      <c r="W449" s="222"/>
      <c r="X449" s="222"/>
      <c r="Y449" s="212"/>
      <c r="Z449" s="212"/>
      <c r="AA449" s="212"/>
      <c r="AB449" s="212"/>
      <c r="AC449" s="212"/>
      <c r="AD449" s="212"/>
      <c r="AE449" s="212"/>
      <c r="AF449" s="212"/>
      <c r="AG449" s="212" t="s">
        <v>231</v>
      </c>
      <c r="AH449" s="212">
        <v>5</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x14ac:dyDescent="0.2">
      <c r="A450" s="226" t="s">
        <v>219</v>
      </c>
      <c r="B450" s="227" t="s">
        <v>159</v>
      </c>
      <c r="C450" s="243" t="s">
        <v>160</v>
      </c>
      <c r="D450" s="228"/>
      <c r="E450" s="229"/>
      <c r="F450" s="230"/>
      <c r="G450" s="230">
        <f>SUMIF(AG451:AG456,"&lt;&gt;NOR",G451:G456)</f>
        <v>0</v>
      </c>
      <c r="H450" s="230"/>
      <c r="I450" s="230">
        <f>SUM(I451:I456)</f>
        <v>0</v>
      </c>
      <c r="J450" s="230"/>
      <c r="K450" s="230">
        <f>SUM(K451:K456)</f>
        <v>0</v>
      </c>
      <c r="L450" s="230"/>
      <c r="M450" s="230">
        <f>SUM(M451:M456)</f>
        <v>0</v>
      </c>
      <c r="N450" s="229"/>
      <c r="O450" s="229">
        <f>SUM(O451:O456)</f>
        <v>0.11</v>
      </c>
      <c r="P450" s="229"/>
      <c r="Q450" s="229">
        <f>SUM(Q451:Q456)</f>
        <v>0</v>
      </c>
      <c r="R450" s="230"/>
      <c r="S450" s="230"/>
      <c r="T450" s="231"/>
      <c r="U450" s="225"/>
      <c r="V450" s="225">
        <f>SUM(V451:V456)</f>
        <v>13.16</v>
      </c>
      <c r="W450" s="225"/>
      <c r="X450" s="225"/>
      <c r="AG450" t="s">
        <v>220</v>
      </c>
    </row>
    <row r="451" spans="1:60" ht="22.5" outlineLevel="1" x14ac:dyDescent="0.2">
      <c r="A451" s="232">
        <v>49</v>
      </c>
      <c r="B451" s="233" t="s">
        <v>690</v>
      </c>
      <c r="C451" s="244" t="s">
        <v>691</v>
      </c>
      <c r="D451" s="234" t="s">
        <v>271</v>
      </c>
      <c r="E451" s="235">
        <v>219.35</v>
      </c>
      <c r="F451" s="236"/>
      <c r="G451" s="237">
        <f>ROUND(E451*F451,2)</f>
        <v>0</v>
      </c>
      <c r="H451" s="236"/>
      <c r="I451" s="237">
        <f>ROUND(E451*H451,2)</f>
        <v>0</v>
      </c>
      <c r="J451" s="236"/>
      <c r="K451" s="237">
        <f>ROUND(E451*J451,2)</f>
        <v>0</v>
      </c>
      <c r="L451" s="237">
        <v>21</v>
      </c>
      <c r="M451" s="237">
        <f>G451*(1+L451/100)</f>
        <v>0</v>
      </c>
      <c r="N451" s="235">
        <v>0</v>
      </c>
      <c r="O451" s="235">
        <f>ROUND(E451*N451,2)</f>
        <v>0</v>
      </c>
      <c r="P451" s="235">
        <v>0</v>
      </c>
      <c r="Q451" s="235">
        <f>ROUND(E451*P451,2)</f>
        <v>0</v>
      </c>
      <c r="R451" s="237" t="s">
        <v>692</v>
      </c>
      <c r="S451" s="237" t="s">
        <v>224</v>
      </c>
      <c r="T451" s="238" t="s">
        <v>224</v>
      </c>
      <c r="U451" s="222">
        <v>0.06</v>
      </c>
      <c r="V451" s="222">
        <f>ROUND(E451*U451,2)</f>
        <v>13.16</v>
      </c>
      <c r="W451" s="222"/>
      <c r="X451" s="222" t="s">
        <v>273</v>
      </c>
      <c r="Y451" s="212"/>
      <c r="Z451" s="212"/>
      <c r="AA451" s="212"/>
      <c r="AB451" s="212"/>
      <c r="AC451" s="212"/>
      <c r="AD451" s="212"/>
      <c r="AE451" s="212"/>
      <c r="AF451" s="212"/>
      <c r="AG451" s="212" t="s">
        <v>274</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19"/>
      <c r="B452" s="220"/>
      <c r="C452" s="247" t="s">
        <v>693</v>
      </c>
      <c r="D452" s="223"/>
      <c r="E452" s="224">
        <v>172.8</v>
      </c>
      <c r="F452" s="222"/>
      <c r="G452" s="222"/>
      <c r="H452" s="222"/>
      <c r="I452" s="222"/>
      <c r="J452" s="222"/>
      <c r="K452" s="222"/>
      <c r="L452" s="222"/>
      <c r="M452" s="222"/>
      <c r="N452" s="221"/>
      <c r="O452" s="221"/>
      <c r="P452" s="221"/>
      <c r="Q452" s="221"/>
      <c r="R452" s="222"/>
      <c r="S452" s="222"/>
      <c r="T452" s="222"/>
      <c r="U452" s="222"/>
      <c r="V452" s="222"/>
      <c r="W452" s="222"/>
      <c r="X452" s="222"/>
      <c r="Y452" s="212"/>
      <c r="Z452" s="212"/>
      <c r="AA452" s="212"/>
      <c r="AB452" s="212"/>
      <c r="AC452" s="212"/>
      <c r="AD452" s="212"/>
      <c r="AE452" s="212"/>
      <c r="AF452" s="212"/>
      <c r="AG452" s="212" t="s">
        <v>231</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19"/>
      <c r="B453" s="220"/>
      <c r="C453" s="247" t="s">
        <v>694</v>
      </c>
      <c r="D453" s="223"/>
      <c r="E453" s="224">
        <v>42.8</v>
      </c>
      <c r="F453" s="222"/>
      <c r="G453" s="222"/>
      <c r="H453" s="222"/>
      <c r="I453" s="222"/>
      <c r="J453" s="222"/>
      <c r="K453" s="222"/>
      <c r="L453" s="222"/>
      <c r="M453" s="222"/>
      <c r="N453" s="221"/>
      <c r="O453" s="221"/>
      <c r="P453" s="221"/>
      <c r="Q453" s="221"/>
      <c r="R453" s="222"/>
      <c r="S453" s="222"/>
      <c r="T453" s="222"/>
      <c r="U453" s="222"/>
      <c r="V453" s="222"/>
      <c r="W453" s="222"/>
      <c r="X453" s="222"/>
      <c r="Y453" s="212"/>
      <c r="Z453" s="212"/>
      <c r="AA453" s="212"/>
      <c r="AB453" s="212"/>
      <c r="AC453" s="212"/>
      <c r="AD453" s="212"/>
      <c r="AE453" s="212"/>
      <c r="AF453" s="212"/>
      <c r="AG453" s="212" t="s">
        <v>231</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19"/>
      <c r="B454" s="220"/>
      <c r="C454" s="247" t="s">
        <v>695</v>
      </c>
      <c r="D454" s="223"/>
      <c r="E454" s="224">
        <v>3.75</v>
      </c>
      <c r="F454" s="222"/>
      <c r="G454" s="222"/>
      <c r="H454" s="222"/>
      <c r="I454" s="222"/>
      <c r="J454" s="222"/>
      <c r="K454" s="222"/>
      <c r="L454" s="222"/>
      <c r="M454" s="222"/>
      <c r="N454" s="221"/>
      <c r="O454" s="221"/>
      <c r="P454" s="221"/>
      <c r="Q454" s="221"/>
      <c r="R454" s="222"/>
      <c r="S454" s="222"/>
      <c r="T454" s="222"/>
      <c r="U454" s="222"/>
      <c r="V454" s="222"/>
      <c r="W454" s="222"/>
      <c r="X454" s="222"/>
      <c r="Y454" s="212"/>
      <c r="Z454" s="212"/>
      <c r="AA454" s="212"/>
      <c r="AB454" s="212"/>
      <c r="AC454" s="212"/>
      <c r="AD454" s="212"/>
      <c r="AE454" s="212"/>
      <c r="AF454" s="212"/>
      <c r="AG454" s="212" t="s">
        <v>231</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32">
        <v>50</v>
      </c>
      <c r="B455" s="233" t="s">
        <v>696</v>
      </c>
      <c r="C455" s="244" t="s">
        <v>697</v>
      </c>
      <c r="D455" s="234" t="s">
        <v>271</v>
      </c>
      <c r="E455" s="235">
        <v>225.93049999999999</v>
      </c>
      <c r="F455" s="236"/>
      <c r="G455" s="237">
        <f>ROUND(E455*F455,2)</f>
        <v>0</v>
      </c>
      <c r="H455" s="236"/>
      <c r="I455" s="237">
        <f>ROUND(E455*H455,2)</f>
        <v>0</v>
      </c>
      <c r="J455" s="236"/>
      <c r="K455" s="237">
        <f>ROUND(E455*J455,2)</f>
        <v>0</v>
      </c>
      <c r="L455" s="237">
        <v>21</v>
      </c>
      <c r="M455" s="237">
        <f>G455*(1+L455/100)</f>
        <v>0</v>
      </c>
      <c r="N455" s="235">
        <v>4.8000000000000001E-4</v>
      </c>
      <c r="O455" s="235">
        <f>ROUND(E455*N455,2)</f>
        <v>0.11</v>
      </c>
      <c r="P455" s="235">
        <v>0</v>
      </c>
      <c r="Q455" s="235">
        <f>ROUND(E455*P455,2)</f>
        <v>0</v>
      </c>
      <c r="R455" s="237" t="s">
        <v>676</v>
      </c>
      <c r="S455" s="237" t="s">
        <v>224</v>
      </c>
      <c r="T455" s="238" t="s">
        <v>224</v>
      </c>
      <c r="U455" s="222">
        <v>0</v>
      </c>
      <c r="V455" s="222">
        <f>ROUND(E455*U455,2)</f>
        <v>0</v>
      </c>
      <c r="W455" s="222"/>
      <c r="X455" s="222" t="s">
        <v>677</v>
      </c>
      <c r="Y455" s="212"/>
      <c r="Z455" s="212"/>
      <c r="AA455" s="212"/>
      <c r="AB455" s="212"/>
      <c r="AC455" s="212"/>
      <c r="AD455" s="212"/>
      <c r="AE455" s="212"/>
      <c r="AF455" s="212"/>
      <c r="AG455" s="212" t="s">
        <v>698</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19"/>
      <c r="B456" s="220"/>
      <c r="C456" s="247" t="s">
        <v>699</v>
      </c>
      <c r="D456" s="223"/>
      <c r="E456" s="224">
        <v>225.93049999999999</v>
      </c>
      <c r="F456" s="222"/>
      <c r="G456" s="222"/>
      <c r="H456" s="222"/>
      <c r="I456" s="222"/>
      <c r="J456" s="222"/>
      <c r="K456" s="222"/>
      <c r="L456" s="222"/>
      <c r="M456" s="222"/>
      <c r="N456" s="221"/>
      <c r="O456" s="221"/>
      <c r="P456" s="221"/>
      <c r="Q456" s="221"/>
      <c r="R456" s="222"/>
      <c r="S456" s="222"/>
      <c r="T456" s="222"/>
      <c r="U456" s="222"/>
      <c r="V456" s="222"/>
      <c r="W456" s="222"/>
      <c r="X456" s="222"/>
      <c r="Y456" s="212"/>
      <c r="Z456" s="212"/>
      <c r="AA456" s="212"/>
      <c r="AB456" s="212"/>
      <c r="AC456" s="212"/>
      <c r="AD456" s="212"/>
      <c r="AE456" s="212"/>
      <c r="AF456" s="212"/>
      <c r="AG456" s="212" t="s">
        <v>231</v>
      </c>
      <c r="AH456" s="212">
        <v>5</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x14ac:dyDescent="0.2">
      <c r="A457" s="226" t="s">
        <v>219</v>
      </c>
      <c r="B457" s="227" t="s">
        <v>161</v>
      </c>
      <c r="C457" s="243" t="s">
        <v>162</v>
      </c>
      <c r="D457" s="228"/>
      <c r="E457" s="229"/>
      <c r="F457" s="230"/>
      <c r="G457" s="230">
        <f>SUMIF(AG458:AG488,"&lt;&gt;NOR",G458:G488)</f>
        <v>0</v>
      </c>
      <c r="H457" s="230"/>
      <c r="I457" s="230">
        <f>SUM(I458:I488)</f>
        <v>0</v>
      </c>
      <c r="J457" s="230"/>
      <c r="K457" s="230">
        <f>SUM(K458:K488)</f>
        <v>0</v>
      </c>
      <c r="L457" s="230"/>
      <c r="M457" s="230">
        <f>SUM(M458:M488)</f>
        <v>0</v>
      </c>
      <c r="N457" s="229"/>
      <c r="O457" s="229">
        <f>SUM(O458:O488)</f>
        <v>16.27</v>
      </c>
      <c r="P457" s="229"/>
      <c r="Q457" s="229">
        <f>SUM(Q458:Q488)</f>
        <v>0</v>
      </c>
      <c r="R457" s="230"/>
      <c r="S457" s="230"/>
      <c r="T457" s="231"/>
      <c r="U457" s="225"/>
      <c r="V457" s="225">
        <f>SUM(V458:V488)</f>
        <v>826.93000000000006</v>
      </c>
      <c r="W457" s="225"/>
      <c r="X457" s="225"/>
      <c r="AG457" t="s">
        <v>220</v>
      </c>
    </row>
    <row r="458" spans="1:60" outlineLevel="1" x14ac:dyDescent="0.2">
      <c r="A458" s="232">
        <v>51</v>
      </c>
      <c r="B458" s="233" t="s">
        <v>700</v>
      </c>
      <c r="C458" s="244" t="s">
        <v>701</v>
      </c>
      <c r="D458" s="234" t="s">
        <v>271</v>
      </c>
      <c r="E458" s="235">
        <v>72</v>
      </c>
      <c r="F458" s="236"/>
      <c r="G458" s="237">
        <f>ROUND(E458*F458,2)</f>
        <v>0</v>
      </c>
      <c r="H458" s="236"/>
      <c r="I458" s="237">
        <f>ROUND(E458*H458,2)</f>
        <v>0</v>
      </c>
      <c r="J458" s="236"/>
      <c r="K458" s="237">
        <f>ROUND(E458*J458,2)</f>
        <v>0</v>
      </c>
      <c r="L458" s="237">
        <v>21</v>
      </c>
      <c r="M458" s="237">
        <f>G458*(1+L458/100)</f>
        <v>0</v>
      </c>
      <c r="N458" s="235">
        <v>0</v>
      </c>
      <c r="O458" s="235">
        <f>ROUND(E458*N458,2)</f>
        <v>0</v>
      </c>
      <c r="P458" s="235">
        <v>0</v>
      </c>
      <c r="Q458" s="235">
        <f>ROUND(E458*P458,2)</f>
        <v>0</v>
      </c>
      <c r="R458" s="237" t="s">
        <v>702</v>
      </c>
      <c r="S458" s="237" t="s">
        <v>224</v>
      </c>
      <c r="T458" s="238" t="s">
        <v>224</v>
      </c>
      <c r="U458" s="222">
        <v>0.9</v>
      </c>
      <c r="V458" s="222">
        <f>ROUND(E458*U458,2)</f>
        <v>64.8</v>
      </c>
      <c r="W458" s="222"/>
      <c r="X458" s="222" t="s">
        <v>273</v>
      </c>
      <c r="Y458" s="212"/>
      <c r="Z458" s="212"/>
      <c r="AA458" s="212"/>
      <c r="AB458" s="212"/>
      <c r="AC458" s="212"/>
      <c r="AD458" s="212"/>
      <c r="AE458" s="212"/>
      <c r="AF458" s="212"/>
      <c r="AG458" s="212" t="s">
        <v>304</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c r="B459" s="220"/>
      <c r="C459" s="266" t="s">
        <v>703</v>
      </c>
      <c r="D459" s="258"/>
      <c r="E459" s="258"/>
      <c r="F459" s="258"/>
      <c r="G459" s="258"/>
      <c r="H459" s="222"/>
      <c r="I459" s="222"/>
      <c r="J459" s="222"/>
      <c r="K459" s="222"/>
      <c r="L459" s="222"/>
      <c r="M459" s="222"/>
      <c r="N459" s="221"/>
      <c r="O459" s="221"/>
      <c r="P459" s="221"/>
      <c r="Q459" s="221"/>
      <c r="R459" s="222"/>
      <c r="S459" s="222"/>
      <c r="T459" s="222"/>
      <c r="U459" s="222"/>
      <c r="V459" s="222"/>
      <c r="W459" s="222"/>
      <c r="X459" s="222"/>
      <c r="Y459" s="212"/>
      <c r="Z459" s="212"/>
      <c r="AA459" s="212"/>
      <c r="AB459" s="212"/>
      <c r="AC459" s="212"/>
      <c r="AD459" s="212"/>
      <c r="AE459" s="212"/>
      <c r="AF459" s="212"/>
      <c r="AG459" s="212" t="s">
        <v>276</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47" t="s">
        <v>704</v>
      </c>
      <c r="D460" s="223"/>
      <c r="E460" s="224"/>
      <c r="F460" s="222"/>
      <c r="G460" s="222"/>
      <c r="H460" s="222"/>
      <c r="I460" s="222"/>
      <c r="J460" s="222"/>
      <c r="K460" s="222"/>
      <c r="L460" s="222"/>
      <c r="M460" s="222"/>
      <c r="N460" s="221"/>
      <c r="O460" s="221"/>
      <c r="P460" s="221"/>
      <c r="Q460" s="221"/>
      <c r="R460" s="222"/>
      <c r="S460" s="222"/>
      <c r="T460" s="222"/>
      <c r="U460" s="222"/>
      <c r="V460" s="222"/>
      <c r="W460" s="222"/>
      <c r="X460" s="222"/>
      <c r="Y460" s="212"/>
      <c r="Z460" s="212"/>
      <c r="AA460" s="212"/>
      <c r="AB460" s="212"/>
      <c r="AC460" s="212"/>
      <c r="AD460" s="212"/>
      <c r="AE460" s="212"/>
      <c r="AF460" s="212"/>
      <c r="AG460" s="212" t="s">
        <v>231</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47" t="s">
        <v>705</v>
      </c>
      <c r="D461" s="223"/>
      <c r="E461" s="224"/>
      <c r="F461" s="222"/>
      <c r="G461" s="222"/>
      <c r="H461" s="222"/>
      <c r="I461" s="222"/>
      <c r="J461" s="222"/>
      <c r="K461" s="222"/>
      <c r="L461" s="222"/>
      <c r="M461" s="222"/>
      <c r="N461" s="221"/>
      <c r="O461" s="221"/>
      <c r="P461" s="221"/>
      <c r="Q461" s="221"/>
      <c r="R461" s="222"/>
      <c r="S461" s="222"/>
      <c r="T461" s="222"/>
      <c r="U461" s="222"/>
      <c r="V461" s="222"/>
      <c r="W461" s="222"/>
      <c r="X461" s="222"/>
      <c r="Y461" s="212"/>
      <c r="Z461" s="212"/>
      <c r="AA461" s="212"/>
      <c r="AB461" s="212"/>
      <c r="AC461" s="212"/>
      <c r="AD461" s="212"/>
      <c r="AE461" s="212"/>
      <c r="AF461" s="212"/>
      <c r="AG461" s="212" t="s">
        <v>231</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19"/>
      <c r="B462" s="220"/>
      <c r="C462" s="247" t="s">
        <v>706</v>
      </c>
      <c r="D462" s="223"/>
      <c r="E462" s="224">
        <v>72</v>
      </c>
      <c r="F462" s="222"/>
      <c r="G462" s="222"/>
      <c r="H462" s="222"/>
      <c r="I462" s="222"/>
      <c r="J462" s="222"/>
      <c r="K462" s="222"/>
      <c r="L462" s="222"/>
      <c r="M462" s="222"/>
      <c r="N462" s="221"/>
      <c r="O462" s="221"/>
      <c r="P462" s="221"/>
      <c r="Q462" s="221"/>
      <c r="R462" s="222"/>
      <c r="S462" s="222"/>
      <c r="T462" s="222"/>
      <c r="U462" s="222"/>
      <c r="V462" s="222"/>
      <c r="W462" s="222"/>
      <c r="X462" s="222"/>
      <c r="Y462" s="212"/>
      <c r="Z462" s="212"/>
      <c r="AA462" s="212"/>
      <c r="AB462" s="212"/>
      <c r="AC462" s="212"/>
      <c r="AD462" s="212"/>
      <c r="AE462" s="212"/>
      <c r="AF462" s="212"/>
      <c r="AG462" s="212" t="s">
        <v>231</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32">
        <v>52</v>
      </c>
      <c r="B463" s="233" t="s">
        <v>707</v>
      </c>
      <c r="C463" s="244" t="s">
        <v>708</v>
      </c>
      <c r="D463" s="234" t="s">
        <v>331</v>
      </c>
      <c r="E463" s="235">
        <v>5.0896800000000004</v>
      </c>
      <c r="F463" s="236"/>
      <c r="G463" s="237">
        <f>ROUND(E463*F463,2)</f>
        <v>0</v>
      </c>
      <c r="H463" s="236"/>
      <c r="I463" s="237">
        <f>ROUND(E463*H463,2)</f>
        <v>0</v>
      </c>
      <c r="J463" s="236"/>
      <c r="K463" s="237">
        <f>ROUND(E463*J463,2)</f>
        <v>0</v>
      </c>
      <c r="L463" s="237">
        <v>21</v>
      </c>
      <c r="M463" s="237">
        <f>G463*(1+L463/100)</f>
        <v>0</v>
      </c>
      <c r="N463" s="235">
        <v>2.9141499999999998</v>
      </c>
      <c r="O463" s="235">
        <f>ROUND(E463*N463,2)</f>
        <v>14.83</v>
      </c>
      <c r="P463" s="235">
        <v>0</v>
      </c>
      <c r="Q463" s="235">
        <f>ROUND(E463*P463,2)</f>
        <v>0</v>
      </c>
      <c r="R463" s="237" t="s">
        <v>702</v>
      </c>
      <c r="S463" s="237" t="s">
        <v>224</v>
      </c>
      <c r="T463" s="238" t="s">
        <v>224</v>
      </c>
      <c r="U463" s="222">
        <v>2.62</v>
      </c>
      <c r="V463" s="222">
        <f>ROUND(E463*U463,2)</f>
        <v>13.33</v>
      </c>
      <c r="W463" s="222"/>
      <c r="X463" s="222" t="s">
        <v>273</v>
      </c>
      <c r="Y463" s="212"/>
      <c r="Z463" s="212"/>
      <c r="AA463" s="212"/>
      <c r="AB463" s="212"/>
      <c r="AC463" s="212"/>
      <c r="AD463" s="212"/>
      <c r="AE463" s="212"/>
      <c r="AF463" s="212"/>
      <c r="AG463" s="212" t="s">
        <v>709</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6" t="s">
        <v>710</v>
      </c>
      <c r="D464" s="258"/>
      <c r="E464" s="258"/>
      <c r="F464" s="258"/>
      <c r="G464" s="258"/>
      <c r="H464" s="222"/>
      <c r="I464" s="222"/>
      <c r="J464" s="222"/>
      <c r="K464" s="222"/>
      <c r="L464" s="222"/>
      <c r="M464" s="222"/>
      <c r="N464" s="221"/>
      <c r="O464" s="221"/>
      <c r="P464" s="221"/>
      <c r="Q464" s="221"/>
      <c r="R464" s="222"/>
      <c r="S464" s="222"/>
      <c r="T464" s="222"/>
      <c r="U464" s="222"/>
      <c r="V464" s="222"/>
      <c r="W464" s="222"/>
      <c r="X464" s="222"/>
      <c r="Y464" s="212"/>
      <c r="Z464" s="212"/>
      <c r="AA464" s="212"/>
      <c r="AB464" s="212"/>
      <c r="AC464" s="212"/>
      <c r="AD464" s="212"/>
      <c r="AE464" s="212"/>
      <c r="AF464" s="212"/>
      <c r="AG464" s="212" t="s">
        <v>276</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46" t="s">
        <v>711</v>
      </c>
      <c r="D465" s="241"/>
      <c r="E465" s="241"/>
      <c r="F465" s="241"/>
      <c r="G465" s="241"/>
      <c r="H465" s="222"/>
      <c r="I465" s="222"/>
      <c r="J465" s="222"/>
      <c r="K465" s="222"/>
      <c r="L465" s="222"/>
      <c r="M465" s="222"/>
      <c r="N465" s="221"/>
      <c r="O465" s="221"/>
      <c r="P465" s="221"/>
      <c r="Q465" s="221"/>
      <c r="R465" s="222"/>
      <c r="S465" s="222"/>
      <c r="T465" s="222"/>
      <c r="U465" s="222"/>
      <c r="V465" s="222"/>
      <c r="W465" s="222"/>
      <c r="X465" s="222"/>
      <c r="Y465" s="212"/>
      <c r="Z465" s="212"/>
      <c r="AA465" s="212"/>
      <c r="AB465" s="212"/>
      <c r="AC465" s="212"/>
      <c r="AD465" s="212"/>
      <c r="AE465" s="212"/>
      <c r="AF465" s="212"/>
      <c r="AG465" s="212" t="s">
        <v>228</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19"/>
      <c r="B466" s="220"/>
      <c r="C466" s="267" t="s">
        <v>282</v>
      </c>
      <c r="D466" s="252"/>
      <c r="E466" s="253"/>
      <c r="F466" s="222"/>
      <c r="G466" s="222"/>
      <c r="H466" s="222"/>
      <c r="I466" s="222"/>
      <c r="J466" s="222"/>
      <c r="K466" s="222"/>
      <c r="L466" s="222"/>
      <c r="M466" s="222"/>
      <c r="N466" s="221"/>
      <c r="O466" s="221"/>
      <c r="P466" s="221"/>
      <c r="Q466" s="221"/>
      <c r="R466" s="222"/>
      <c r="S466" s="222"/>
      <c r="T466" s="222"/>
      <c r="U466" s="222"/>
      <c r="V466" s="222"/>
      <c r="W466" s="222"/>
      <c r="X466" s="222"/>
      <c r="Y466" s="212"/>
      <c r="Z466" s="212"/>
      <c r="AA466" s="212"/>
      <c r="AB466" s="212"/>
      <c r="AC466" s="212"/>
      <c r="AD466" s="212"/>
      <c r="AE466" s="212"/>
      <c r="AF466" s="212"/>
      <c r="AG466" s="212" t="s">
        <v>231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8" t="s">
        <v>712</v>
      </c>
      <c r="D467" s="252"/>
      <c r="E467" s="253"/>
      <c r="F467" s="222"/>
      <c r="G467" s="222"/>
      <c r="H467" s="222"/>
      <c r="I467" s="222"/>
      <c r="J467" s="222"/>
      <c r="K467" s="222"/>
      <c r="L467" s="222"/>
      <c r="M467" s="222"/>
      <c r="N467" s="221"/>
      <c r="O467" s="221"/>
      <c r="P467" s="221"/>
      <c r="Q467" s="221"/>
      <c r="R467" s="222"/>
      <c r="S467" s="222"/>
      <c r="T467" s="222"/>
      <c r="U467" s="222"/>
      <c r="V467" s="222"/>
      <c r="W467" s="222"/>
      <c r="X467" s="222"/>
      <c r="Y467" s="212"/>
      <c r="Z467" s="212"/>
      <c r="AA467" s="212"/>
      <c r="AB467" s="212"/>
      <c r="AC467" s="212"/>
      <c r="AD467" s="212"/>
      <c r="AE467" s="212"/>
      <c r="AF467" s="212"/>
      <c r="AG467" s="212" t="s">
        <v>231</v>
      </c>
      <c r="AH467" s="212">
        <v>2</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c r="B468" s="220"/>
      <c r="C468" s="268" t="s">
        <v>713</v>
      </c>
      <c r="D468" s="252"/>
      <c r="E468" s="253">
        <v>7.0690000000000003E-2</v>
      </c>
      <c r="F468" s="222"/>
      <c r="G468" s="222"/>
      <c r="H468" s="222"/>
      <c r="I468" s="222"/>
      <c r="J468" s="222"/>
      <c r="K468" s="222"/>
      <c r="L468" s="222"/>
      <c r="M468" s="222"/>
      <c r="N468" s="221"/>
      <c r="O468" s="221"/>
      <c r="P468" s="221"/>
      <c r="Q468" s="221"/>
      <c r="R468" s="222"/>
      <c r="S468" s="222"/>
      <c r="T468" s="222"/>
      <c r="U468" s="222"/>
      <c r="V468" s="222"/>
      <c r="W468" s="222"/>
      <c r="X468" s="222"/>
      <c r="Y468" s="212"/>
      <c r="Z468" s="212"/>
      <c r="AA468" s="212"/>
      <c r="AB468" s="212"/>
      <c r="AC468" s="212"/>
      <c r="AD468" s="212"/>
      <c r="AE468" s="212"/>
      <c r="AF468" s="212"/>
      <c r="AG468" s="212" t="s">
        <v>231</v>
      </c>
      <c r="AH468" s="212">
        <v>2</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7" t="s">
        <v>289</v>
      </c>
      <c r="D469" s="252"/>
      <c r="E469" s="253"/>
      <c r="F469" s="222"/>
      <c r="G469" s="222"/>
      <c r="H469" s="222"/>
      <c r="I469" s="222"/>
      <c r="J469" s="222"/>
      <c r="K469" s="222"/>
      <c r="L469" s="222"/>
      <c r="M469" s="222"/>
      <c r="N469" s="221"/>
      <c r="O469" s="221"/>
      <c r="P469" s="221"/>
      <c r="Q469" s="221"/>
      <c r="R469" s="222"/>
      <c r="S469" s="222"/>
      <c r="T469" s="222"/>
      <c r="U469" s="222"/>
      <c r="V469" s="222"/>
      <c r="W469" s="222"/>
      <c r="X469" s="222"/>
      <c r="Y469" s="212"/>
      <c r="Z469" s="212"/>
      <c r="AA469" s="212"/>
      <c r="AB469" s="212"/>
      <c r="AC469" s="212"/>
      <c r="AD469" s="212"/>
      <c r="AE469" s="212"/>
      <c r="AF469" s="212"/>
      <c r="AG469" s="212" t="s">
        <v>231</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47" t="s">
        <v>714</v>
      </c>
      <c r="D470" s="223"/>
      <c r="E470" s="224">
        <v>5.0896800000000004</v>
      </c>
      <c r="F470" s="222"/>
      <c r="G470" s="222"/>
      <c r="H470" s="222"/>
      <c r="I470" s="222"/>
      <c r="J470" s="222"/>
      <c r="K470" s="222"/>
      <c r="L470" s="222"/>
      <c r="M470" s="222"/>
      <c r="N470" s="221"/>
      <c r="O470" s="221"/>
      <c r="P470" s="221"/>
      <c r="Q470" s="221"/>
      <c r="R470" s="222"/>
      <c r="S470" s="222"/>
      <c r="T470" s="222"/>
      <c r="U470" s="222"/>
      <c r="V470" s="222"/>
      <c r="W470" s="222"/>
      <c r="X470" s="222"/>
      <c r="Y470" s="212"/>
      <c r="Z470" s="212"/>
      <c r="AA470" s="212"/>
      <c r="AB470" s="212"/>
      <c r="AC470" s="212"/>
      <c r="AD470" s="212"/>
      <c r="AE470" s="212"/>
      <c r="AF470" s="212"/>
      <c r="AG470" s="212" t="s">
        <v>231</v>
      </c>
      <c r="AH470" s="212">
        <v>5</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ht="22.5" outlineLevel="1" x14ac:dyDescent="0.2">
      <c r="A471" s="232">
        <v>53</v>
      </c>
      <c r="B471" s="233" t="s">
        <v>715</v>
      </c>
      <c r="C471" s="244" t="s">
        <v>716</v>
      </c>
      <c r="D471" s="234" t="s">
        <v>271</v>
      </c>
      <c r="E471" s="235">
        <v>72</v>
      </c>
      <c r="F471" s="236"/>
      <c r="G471" s="237">
        <f>ROUND(E471*F471,2)</f>
        <v>0</v>
      </c>
      <c r="H471" s="236"/>
      <c r="I471" s="237">
        <f>ROUND(E471*H471,2)</f>
        <v>0</v>
      </c>
      <c r="J471" s="236"/>
      <c r="K471" s="237">
        <f>ROUND(E471*J471,2)</f>
        <v>0</v>
      </c>
      <c r="L471" s="237">
        <v>21</v>
      </c>
      <c r="M471" s="237">
        <f>G471*(1+L471/100)</f>
        <v>0</v>
      </c>
      <c r="N471" s="235">
        <v>0</v>
      </c>
      <c r="O471" s="235">
        <f>ROUND(E471*N471,2)</f>
        <v>0</v>
      </c>
      <c r="P471" s="235">
        <v>0</v>
      </c>
      <c r="Q471" s="235">
        <f>ROUND(E471*P471,2)</f>
        <v>0</v>
      </c>
      <c r="R471" s="237" t="s">
        <v>702</v>
      </c>
      <c r="S471" s="237" t="s">
        <v>224</v>
      </c>
      <c r="T471" s="238" t="s">
        <v>224</v>
      </c>
      <c r="U471" s="222">
        <v>8.6</v>
      </c>
      <c r="V471" s="222">
        <f>ROUND(E471*U471,2)</f>
        <v>619.20000000000005</v>
      </c>
      <c r="W471" s="222"/>
      <c r="X471" s="222" t="s">
        <v>273</v>
      </c>
      <c r="Y471" s="212"/>
      <c r="Z471" s="212"/>
      <c r="AA471" s="212"/>
      <c r="AB471" s="212"/>
      <c r="AC471" s="212"/>
      <c r="AD471" s="212"/>
      <c r="AE471" s="212"/>
      <c r="AF471" s="212"/>
      <c r="AG471" s="212" t="s">
        <v>274</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66" t="s">
        <v>717</v>
      </c>
      <c r="D472" s="258"/>
      <c r="E472" s="258"/>
      <c r="F472" s="258"/>
      <c r="G472" s="258"/>
      <c r="H472" s="222"/>
      <c r="I472" s="222"/>
      <c r="J472" s="222"/>
      <c r="K472" s="222"/>
      <c r="L472" s="222"/>
      <c r="M472" s="222"/>
      <c r="N472" s="221"/>
      <c r="O472" s="221"/>
      <c r="P472" s="221"/>
      <c r="Q472" s="221"/>
      <c r="R472" s="222"/>
      <c r="S472" s="222"/>
      <c r="T472" s="222"/>
      <c r="U472" s="222"/>
      <c r="V472" s="222"/>
      <c r="W472" s="222"/>
      <c r="X472" s="222"/>
      <c r="Y472" s="212"/>
      <c r="Z472" s="212"/>
      <c r="AA472" s="212"/>
      <c r="AB472" s="212"/>
      <c r="AC472" s="212"/>
      <c r="AD472" s="212"/>
      <c r="AE472" s="212"/>
      <c r="AF472" s="212"/>
      <c r="AG472" s="212" t="s">
        <v>276</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47" t="s">
        <v>704</v>
      </c>
      <c r="D473" s="223"/>
      <c r="E473" s="224"/>
      <c r="F473" s="222"/>
      <c r="G473" s="222"/>
      <c r="H473" s="222"/>
      <c r="I473" s="222"/>
      <c r="J473" s="222"/>
      <c r="K473" s="222"/>
      <c r="L473" s="222"/>
      <c r="M473" s="222"/>
      <c r="N473" s="221"/>
      <c r="O473" s="221"/>
      <c r="P473" s="221"/>
      <c r="Q473" s="221"/>
      <c r="R473" s="222"/>
      <c r="S473" s="222"/>
      <c r="T473" s="222"/>
      <c r="U473" s="222"/>
      <c r="V473" s="222"/>
      <c r="W473" s="222"/>
      <c r="X473" s="222"/>
      <c r="Y473" s="212"/>
      <c r="Z473" s="212"/>
      <c r="AA473" s="212"/>
      <c r="AB473" s="212"/>
      <c r="AC473" s="212"/>
      <c r="AD473" s="212"/>
      <c r="AE473" s="212"/>
      <c r="AF473" s="212"/>
      <c r="AG473" s="212" t="s">
        <v>231</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19"/>
      <c r="B474" s="220"/>
      <c r="C474" s="247" t="s">
        <v>718</v>
      </c>
      <c r="D474" s="223"/>
      <c r="E474" s="224"/>
      <c r="F474" s="222"/>
      <c r="G474" s="222"/>
      <c r="H474" s="222"/>
      <c r="I474" s="222"/>
      <c r="J474" s="222"/>
      <c r="K474" s="222"/>
      <c r="L474" s="222"/>
      <c r="M474" s="222"/>
      <c r="N474" s="221"/>
      <c r="O474" s="221"/>
      <c r="P474" s="221"/>
      <c r="Q474" s="221"/>
      <c r="R474" s="222"/>
      <c r="S474" s="222"/>
      <c r="T474" s="222"/>
      <c r="U474" s="222"/>
      <c r="V474" s="222"/>
      <c r="W474" s="222"/>
      <c r="X474" s="222"/>
      <c r="Y474" s="212"/>
      <c r="Z474" s="212"/>
      <c r="AA474" s="212"/>
      <c r="AB474" s="212"/>
      <c r="AC474" s="212"/>
      <c r="AD474" s="212"/>
      <c r="AE474" s="212"/>
      <c r="AF474" s="212"/>
      <c r="AG474" s="212" t="s">
        <v>231</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47" t="s">
        <v>719</v>
      </c>
      <c r="D475" s="223"/>
      <c r="E475" s="224">
        <v>72</v>
      </c>
      <c r="F475" s="222"/>
      <c r="G475" s="222"/>
      <c r="H475" s="222"/>
      <c r="I475" s="222"/>
      <c r="J475" s="222"/>
      <c r="K475" s="222"/>
      <c r="L475" s="222"/>
      <c r="M475" s="222"/>
      <c r="N475" s="221"/>
      <c r="O475" s="221"/>
      <c r="P475" s="221"/>
      <c r="Q475" s="221"/>
      <c r="R475" s="222"/>
      <c r="S475" s="222"/>
      <c r="T475" s="222"/>
      <c r="U475" s="222"/>
      <c r="V475" s="222"/>
      <c r="W475" s="222"/>
      <c r="X475" s="222"/>
      <c r="Y475" s="212"/>
      <c r="Z475" s="212"/>
      <c r="AA475" s="212"/>
      <c r="AB475" s="212"/>
      <c r="AC475" s="212"/>
      <c r="AD475" s="212"/>
      <c r="AE475" s="212"/>
      <c r="AF475" s="212"/>
      <c r="AG475" s="212" t="s">
        <v>231</v>
      </c>
      <c r="AH475" s="212">
        <v>5</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32">
        <v>54</v>
      </c>
      <c r="B476" s="233" t="s">
        <v>720</v>
      </c>
      <c r="C476" s="244" t="s">
        <v>721</v>
      </c>
      <c r="D476" s="234" t="s">
        <v>271</v>
      </c>
      <c r="E476" s="235">
        <v>72</v>
      </c>
      <c r="F476" s="236"/>
      <c r="G476" s="237">
        <f>ROUND(E476*F476,2)</f>
        <v>0</v>
      </c>
      <c r="H476" s="236"/>
      <c r="I476" s="237">
        <f>ROUND(E476*H476,2)</f>
        <v>0</v>
      </c>
      <c r="J476" s="236"/>
      <c r="K476" s="237">
        <f>ROUND(E476*J476,2)</f>
        <v>0</v>
      </c>
      <c r="L476" s="237">
        <v>21</v>
      </c>
      <c r="M476" s="237">
        <f>G476*(1+L476/100)</f>
        <v>0</v>
      </c>
      <c r="N476" s="235">
        <v>0</v>
      </c>
      <c r="O476" s="235">
        <f>ROUND(E476*N476,2)</f>
        <v>0</v>
      </c>
      <c r="P476" s="235">
        <v>0</v>
      </c>
      <c r="Q476" s="235">
        <f>ROUND(E476*P476,2)</f>
        <v>0</v>
      </c>
      <c r="R476" s="237" t="s">
        <v>722</v>
      </c>
      <c r="S476" s="237" t="s">
        <v>224</v>
      </c>
      <c r="T476" s="238" t="s">
        <v>224</v>
      </c>
      <c r="U476" s="222">
        <v>0.33</v>
      </c>
      <c r="V476" s="222">
        <f>ROUND(E476*U476,2)</f>
        <v>23.76</v>
      </c>
      <c r="W476" s="222"/>
      <c r="X476" s="222" t="s">
        <v>273</v>
      </c>
      <c r="Y476" s="212"/>
      <c r="Z476" s="212"/>
      <c r="AA476" s="212"/>
      <c r="AB476" s="212"/>
      <c r="AC476" s="212"/>
      <c r="AD476" s="212"/>
      <c r="AE476" s="212"/>
      <c r="AF476" s="212"/>
      <c r="AG476" s="212" t="s">
        <v>304</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19"/>
      <c r="B477" s="220"/>
      <c r="C477" s="266" t="s">
        <v>723</v>
      </c>
      <c r="D477" s="258"/>
      <c r="E477" s="258"/>
      <c r="F477" s="258"/>
      <c r="G477" s="258"/>
      <c r="H477" s="222"/>
      <c r="I477" s="222"/>
      <c r="J477" s="222"/>
      <c r="K477" s="222"/>
      <c r="L477" s="222"/>
      <c r="M477" s="222"/>
      <c r="N477" s="221"/>
      <c r="O477" s="221"/>
      <c r="P477" s="221"/>
      <c r="Q477" s="221"/>
      <c r="R477" s="222"/>
      <c r="S477" s="222"/>
      <c r="T477" s="222"/>
      <c r="U477" s="222"/>
      <c r="V477" s="222"/>
      <c r="W477" s="222"/>
      <c r="X477" s="222"/>
      <c r="Y477" s="212"/>
      <c r="Z477" s="212"/>
      <c r="AA477" s="212"/>
      <c r="AB477" s="212"/>
      <c r="AC477" s="212"/>
      <c r="AD477" s="212"/>
      <c r="AE477" s="212"/>
      <c r="AF477" s="212"/>
      <c r="AG477" s="212" t="s">
        <v>276</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19"/>
      <c r="B478" s="220"/>
      <c r="C478" s="247" t="s">
        <v>724</v>
      </c>
      <c r="D478" s="223"/>
      <c r="E478" s="224">
        <v>72</v>
      </c>
      <c r="F478" s="222"/>
      <c r="G478" s="222"/>
      <c r="H478" s="222"/>
      <c r="I478" s="222"/>
      <c r="J478" s="222"/>
      <c r="K478" s="222"/>
      <c r="L478" s="222"/>
      <c r="M478" s="222"/>
      <c r="N478" s="221"/>
      <c r="O478" s="221"/>
      <c r="P478" s="221"/>
      <c r="Q478" s="221"/>
      <c r="R478" s="222"/>
      <c r="S478" s="222"/>
      <c r="T478" s="222"/>
      <c r="U478" s="222"/>
      <c r="V478" s="222"/>
      <c r="W478" s="222"/>
      <c r="X478" s="222"/>
      <c r="Y478" s="212"/>
      <c r="Z478" s="212"/>
      <c r="AA478" s="212"/>
      <c r="AB478" s="212"/>
      <c r="AC478" s="212"/>
      <c r="AD478" s="212"/>
      <c r="AE478" s="212"/>
      <c r="AF478" s="212"/>
      <c r="AG478" s="212" t="s">
        <v>231</v>
      </c>
      <c r="AH478" s="212">
        <v>5</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ht="22.5" outlineLevel="1" x14ac:dyDescent="0.2">
      <c r="A479" s="232">
        <v>55</v>
      </c>
      <c r="B479" s="233" t="s">
        <v>725</v>
      </c>
      <c r="C479" s="244" t="s">
        <v>726</v>
      </c>
      <c r="D479" s="234" t="s">
        <v>271</v>
      </c>
      <c r="E479" s="235">
        <v>72</v>
      </c>
      <c r="F479" s="236"/>
      <c r="G479" s="237">
        <f>ROUND(E479*F479,2)</f>
        <v>0</v>
      </c>
      <c r="H479" s="236"/>
      <c r="I479" s="237">
        <f>ROUND(E479*H479,2)</f>
        <v>0</v>
      </c>
      <c r="J479" s="236"/>
      <c r="K479" s="237">
        <f>ROUND(E479*J479,2)</f>
        <v>0</v>
      </c>
      <c r="L479" s="237">
        <v>21</v>
      </c>
      <c r="M479" s="237">
        <f>G479*(1+L479/100)</f>
        <v>0</v>
      </c>
      <c r="N479" s="235">
        <v>1.703E-2</v>
      </c>
      <c r="O479" s="235">
        <f>ROUND(E479*N479,2)</f>
        <v>1.23</v>
      </c>
      <c r="P479" s="235">
        <v>0</v>
      </c>
      <c r="Q479" s="235">
        <f>ROUND(E479*P479,2)</f>
        <v>0</v>
      </c>
      <c r="R479" s="237" t="s">
        <v>722</v>
      </c>
      <c r="S479" s="237" t="s">
        <v>224</v>
      </c>
      <c r="T479" s="238" t="s">
        <v>224</v>
      </c>
      <c r="U479" s="222">
        <v>1.47</v>
      </c>
      <c r="V479" s="222">
        <f>ROUND(E479*U479,2)</f>
        <v>105.84</v>
      </c>
      <c r="W479" s="222"/>
      <c r="X479" s="222" t="s">
        <v>273</v>
      </c>
      <c r="Y479" s="212"/>
      <c r="Z479" s="212"/>
      <c r="AA479" s="212"/>
      <c r="AB479" s="212"/>
      <c r="AC479" s="212"/>
      <c r="AD479" s="212"/>
      <c r="AE479" s="212"/>
      <c r="AF479" s="212"/>
      <c r="AG479" s="212" t="s">
        <v>304</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19"/>
      <c r="B480" s="220"/>
      <c r="C480" s="247" t="s">
        <v>704</v>
      </c>
      <c r="D480" s="223"/>
      <c r="E480" s="224"/>
      <c r="F480" s="222"/>
      <c r="G480" s="222"/>
      <c r="H480" s="222"/>
      <c r="I480" s="222"/>
      <c r="J480" s="222"/>
      <c r="K480" s="222"/>
      <c r="L480" s="222"/>
      <c r="M480" s="222"/>
      <c r="N480" s="221"/>
      <c r="O480" s="221"/>
      <c r="P480" s="221"/>
      <c r="Q480" s="221"/>
      <c r="R480" s="222"/>
      <c r="S480" s="222"/>
      <c r="T480" s="222"/>
      <c r="U480" s="222"/>
      <c r="V480" s="222"/>
      <c r="W480" s="222"/>
      <c r="X480" s="222"/>
      <c r="Y480" s="212"/>
      <c r="Z480" s="212"/>
      <c r="AA480" s="212"/>
      <c r="AB480" s="212"/>
      <c r="AC480" s="212"/>
      <c r="AD480" s="212"/>
      <c r="AE480" s="212"/>
      <c r="AF480" s="212"/>
      <c r="AG480" s="212" t="s">
        <v>231</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47" t="s">
        <v>727</v>
      </c>
      <c r="D481" s="223"/>
      <c r="E481" s="224"/>
      <c r="F481" s="222"/>
      <c r="G481" s="222"/>
      <c r="H481" s="222"/>
      <c r="I481" s="222"/>
      <c r="J481" s="222"/>
      <c r="K481" s="222"/>
      <c r="L481" s="222"/>
      <c r="M481" s="222"/>
      <c r="N481" s="221"/>
      <c r="O481" s="221"/>
      <c r="P481" s="221"/>
      <c r="Q481" s="221"/>
      <c r="R481" s="222"/>
      <c r="S481" s="222"/>
      <c r="T481" s="222"/>
      <c r="U481" s="222"/>
      <c r="V481" s="222"/>
      <c r="W481" s="222"/>
      <c r="X481" s="222"/>
      <c r="Y481" s="212"/>
      <c r="Z481" s="212"/>
      <c r="AA481" s="212"/>
      <c r="AB481" s="212"/>
      <c r="AC481" s="212"/>
      <c r="AD481" s="212"/>
      <c r="AE481" s="212"/>
      <c r="AF481" s="212"/>
      <c r="AG481" s="212" t="s">
        <v>231</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47" t="s">
        <v>719</v>
      </c>
      <c r="D482" s="223"/>
      <c r="E482" s="224">
        <v>72</v>
      </c>
      <c r="F482" s="222"/>
      <c r="G482" s="222"/>
      <c r="H482" s="222"/>
      <c r="I482" s="222"/>
      <c r="J482" s="222"/>
      <c r="K482" s="222"/>
      <c r="L482" s="222"/>
      <c r="M482" s="222"/>
      <c r="N482" s="221"/>
      <c r="O482" s="221"/>
      <c r="P482" s="221"/>
      <c r="Q482" s="221"/>
      <c r="R482" s="222"/>
      <c r="S482" s="222"/>
      <c r="T482" s="222"/>
      <c r="U482" s="222"/>
      <c r="V482" s="222"/>
      <c r="W482" s="222"/>
      <c r="X482" s="222"/>
      <c r="Y482" s="212"/>
      <c r="Z482" s="212"/>
      <c r="AA482" s="212"/>
      <c r="AB482" s="212"/>
      <c r="AC482" s="212"/>
      <c r="AD482" s="212"/>
      <c r="AE482" s="212"/>
      <c r="AF482" s="212"/>
      <c r="AG482" s="212" t="s">
        <v>231</v>
      </c>
      <c r="AH482" s="212">
        <v>5</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2">
        <v>56</v>
      </c>
      <c r="B483" s="233" t="s">
        <v>728</v>
      </c>
      <c r="C483" s="244" t="s">
        <v>729</v>
      </c>
      <c r="D483" s="234" t="s">
        <v>730</v>
      </c>
      <c r="E483" s="235">
        <v>18.899999999999999</v>
      </c>
      <c r="F483" s="236"/>
      <c r="G483" s="237">
        <f>ROUND(E483*F483,2)</f>
        <v>0</v>
      </c>
      <c r="H483" s="236"/>
      <c r="I483" s="237">
        <f>ROUND(E483*H483,2)</f>
        <v>0</v>
      </c>
      <c r="J483" s="236"/>
      <c r="K483" s="237">
        <f>ROUND(E483*J483,2)</f>
        <v>0</v>
      </c>
      <c r="L483" s="237">
        <v>21</v>
      </c>
      <c r="M483" s="237">
        <f>G483*(1+L483/100)</f>
        <v>0</v>
      </c>
      <c r="N483" s="235">
        <v>1.11E-2</v>
      </c>
      <c r="O483" s="235">
        <f>ROUND(E483*N483,2)</f>
        <v>0.21</v>
      </c>
      <c r="P483" s="235">
        <v>0</v>
      </c>
      <c r="Q483" s="235">
        <f>ROUND(E483*P483,2)</f>
        <v>0</v>
      </c>
      <c r="R483" s="237" t="s">
        <v>676</v>
      </c>
      <c r="S483" s="237" t="s">
        <v>224</v>
      </c>
      <c r="T483" s="238" t="s">
        <v>224</v>
      </c>
      <c r="U483" s="222">
        <v>0</v>
      </c>
      <c r="V483" s="222">
        <f>ROUND(E483*U483,2)</f>
        <v>0</v>
      </c>
      <c r="W483" s="222"/>
      <c r="X483" s="222" t="s">
        <v>677</v>
      </c>
      <c r="Y483" s="212"/>
      <c r="Z483" s="212"/>
      <c r="AA483" s="212"/>
      <c r="AB483" s="212"/>
      <c r="AC483" s="212"/>
      <c r="AD483" s="212"/>
      <c r="AE483" s="212"/>
      <c r="AF483" s="212"/>
      <c r="AG483" s="212" t="s">
        <v>678</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67" t="s">
        <v>282</v>
      </c>
      <c r="D484" s="252"/>
      <c r="E484" s="253"/>
      <c r="F484" s="222"/>
      <c r="G484" s="222"/>
      <c r="H484" s="222"/>
      <c r="I484" s="222"/>
      <c r="J484" s="222"/>
      <c r="K484" s="222"/>
      <c r="L484" s="222"/>
      <c r="M484" s="222"/>
      <c r="N484" s="221"/>
      <c r="O484" s="221"/>
      <c r="P484" s="221"/>
      <c r="Q484" s="221"/>
      <c r="R484" s="222"/>
      <c r="S484" s="222"/>
      <c r="T484" s="222"/>
      <c r="U484" s="222"/>
      <c r="V484" s="222"/>
      <c r="W484" s="222"/>
      <c r="X484" s="222"/>
      <c r="Y484" s="212"/>
      <c r="Z484" s="212"/>
      <c r="AA484" s="212"/>
      <c r="AB484" s="212"/>
      <c r="AC484" s="212"/>
      <c r="AD484" s="212"/>
      <c r="AE484" s="212"/>
      <c r="AF484" s="212"/>
      <c r="AG484" s="212" t="s">
        <v>231</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19"/>
      <c r="B485" s="220"/>
      <c r="C485" s="268" t="s">
        <v>712</v>
      </c>
      <c r="D485" s="252"/>
      <c r="E485" s="253"/>
      <c r="F485" s="222"/>
      <c r="G485" s="222"/>
      <c r="H485" s="222"/>
      <c r="I485" s="222"/>
      <c r="J485" s="222"/>
      <c r="K485" s="222"/>
      <c r="L485" s="222"/>
      <c r="M485" s="222"/>
      <c r="N485" s="221"/>
      <c r="O485" s="221"/>
      <c r="P485" s="221"/>
      <c r="Q485" s="221"/>
      <c r="R485" s="222"/>
      <c r="S485" s="222"/>
      <c r="T485" s="222"/>
      <c r="U485" s="222"/>
      <c r="V485" s="222"/>
      <c r="W485" s="222"/>
      <c r="X485" s="222"/>
      <c r="Y485" s="212"/>
      <c r="Z485" s="212"/>
      <c r="AA485" s="212"/>
      <c r="AB485" s="212"/>
      <c r="AC485" s="212"/>
      <c r="AD485" s="212"/>
      <c r="AE485" s="212"/>
      <c r="AF485" s="212"/>
      <c r="AG485" s="212" t="s">
        <v>231</v>
      </c>
      <c r="AH485" s="212">
        <v>2</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68" t="s">
        <v>731</v>
      </c>
      <c r="D486" s="252"/>
      <c r="E486" s="253">
        <v>0.26250000000000001</v>
      </c>
      <c r="F486" s="222"/>
      <c r="G486" s="222"/>
      <c r="H486" s="222"/>
      <c r="I486" s="222"/>
      <c r="J486" s="222"/>
      <c r="K486" s="222"/>
      <c r="L486" s="222"/>
      <c r="M486" s="222"/>
      <c r="N486" s="221"/>
      <c r="O486" s="221"/>
      <c r="P486" s="221"/>
      <c r="Q486" s="221"/>
      <c r="R486" s="222"/>
      <c r="S486" s="222"/>
      <c r="T486" s="222"/>
      <c r="U486" s="222"/>
      <c r="V486" s="222"/>
      <c r="W486" s="222"/>
      <c r="X486" s="222"/>
      <c r="Y486" s="212"/>
      <c r="Z486" s="212"/>
      <c r="AA486" s="212"/>
      <c r="AB486" s="212"/>
      <c r="AC486" s="212"/>
      <c r="AD486" s="212"/>
      <c r="AE486" s="212"/>
      <c r="AF486" s="212"/>
      <c r="AG486" s="212" t="s">
        <v>231</v>
      </c>
      <c r="AH486" s="212">
        <v>2</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67" t="s">
        <v>289</v>
      </c>
      <c r="D487" s="252"/>
      <c r="E487" s="253"/>
      <c r="F487" s="222"/>
      <c r="G487" s="222"/>
      <c r="H487" s="222"/>
      <c r="I487" s="222"/>
      <c r="J487" s="222"/>
      <c r="K487" s="222"/>
      <c r="L487" s="222"/>
      <c r="M487" s="222"/>
      <c r="N487" s="221"/>
      <c r="O487" s="221"/>
      <c r="P487" s="221"/>
      <c r="Q487" s="221"/>
      <c r="R487" s="222"/>
      <c r="S487" s="222"/>
      <c r="T487" s="222"/>
      <c r="U487" s="222"/>
      <c r="V487" s="222"/>
      <c r="W487" s="222"/>
      <c r="X487" s="222"/>
      <c r="Y487" s="212"/>
      <c r="Z487" s="212"/>
      <c r="AA487" s="212"/>
      <c r="AB487" s="212"/>
      <c r="AC487" s="212"/>
      <c r="AD487" s="212"/>
      <c r="AE487" s="212"/>
      <c r="AF487" s="212"/>
      <c r="AG487" s="212" t="s">
        <v>231</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47" t="s">
        <v>732</v>
      </c>
      <c r="D488" s="223"/>
      <c r="E488" s="224">
        <v>18.899999999999999</v>
      </c>
      <c r="F488" s="222"/>
      <c r="G488" s="222"/>
      <c r="H488" s="222"/>
      <c r="I488" s="222"/>
      <c r="J488" s="222"/>
      <c r="K488" s="222"/>
      <c r="L488" s="222"/>
      <c r="M488" s="222"/>
      <c r="N488" s="221"/>
      <c r="O488" s="221"/>
      <c r="P488" s="221"/>
      <c r="Q488" s="221"/>
      <c r="R488" s="222"/>
      <c r="S488" s="222"/>
      <c r="T488" s="222"/>
      <c r="U488" s="222"/>
      <c r="V488" s="222"/>
      <c r="W488" s="222"/>
      <c r="X488" s="222"/>
      <c r="Y488" s="212"/>
      <c r="Z488" s="212"/>
      <c r="AA488" s="212"/>
      <c r="AB488" s="212"/>
      <c r="AC488" s="212"/>
      <c r="AD488" s="212"/>
      <c r="AE488" s="212"/>
      <c r="AF488" s="212"/>
      <c r="AG488" s="212" t="s">
        <v>231</v>
      </c>
      <c r="AH488" s="212">
        <v>5</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x14ac:dyDescent="0.2">
      <c r="A489" s="226" t="s">
        <v>219</v>
      </c>
      <c r="B489" s="227" t="s">
        <v>163</v>
      </c>
      <c r="C489" s="243" t="s">
        <v>164</v>
      </c>
      <c r="D489" s="228"/>
      <c r="E489" s="229"/>
      <c r="F489" s="230"/>
      <c r="G489" s="230">
        <f>SUMIF(AG490:AG495,"&lt;&gt;NOR",G490:G495)</f>
        <v>0</v>
      </c>
      <c r="H489" s="230"/>
      <c r="I489" s="230">
        <f>SUM(I490:I495)</f>
        <v>0</v>
      </c>
      <c r="J489" s="230"/>
      <c r="K489" s="230">
        <f>SUM(K490:K495)</f>
        <v>0</v>
      </c>
      <c r="L489" s="230"/>
      <c r="M489" s="230">
        <f>SUM(M490:M495)</f>
        <v>0</v>
      </c>
      <c r="N489" s="229"/>
      <c r="O489" s="229">
        <f>SUM(O490:O495)</f>
        <v>17.82</v>
      </c>
      <c r="P489" s="229"/>
      <c r="Q489" s="229">
        <f>SUM(Q490:Q495)</f>
        <v>0</v>
      </c>
      <c r="R489" s="230"/>
      <c r="S489" s="230"/>
      <c r="T489" s="231"/>
      <c r="U489" s="225"/>
      <c r="V489" s="225">
        <f>SUM(V490:V495)</f>
        <v>0</v>
      </c>
      <c r="W489" s="225"/>
      <c r="X489" s="225"/>
      <c r="AG489" t="s">
        <v>220</v>
      </c>
    </row>
    <row r="490" spans="1:60" ht="33.75" outlineLevel="1" x14ac:dyDescent="0.2">
      <c r="A490" s="259">
        <v>57</v>
      </c>
      <c r="B490" s="260" t="s">
        <v>733</v>
      </c>
      <c r="C490" s="271" t="s">
        <v>734</v>
      </c>
      <c r="D490" s="261" t="s">
        <v>730</v>
      </c>
      <c r="E490" s="262">
        <v>1</v>
      </c>
      <c r="F490" s="263"/>
      <c r="G490" s="264">
        <f>ROUND(E490*F490,2)</f>
        <v>0</v>
      </c>
      <c r="H490" s="263"/>
      <c r="I490" s="264">
        <f>ROUND(E490*H490,2)</f>
        <v>0</v>
      </c>
      <c r="J490" s="263"/>
      <c r="K490" s="264">
        <f>ROUND(E490*J490,2)</f>
        <v>0</v>
      </c>
      <c r="L490" s="264">
        <v>21</v>
      </c>
      <c r="M490" s="264">
        <f>G490*(1+L490/100)</f>
        <v>0</v>
      </c>
      <c r="N490" s="262">
        <v>3.3</v>
      </c>
      <c r="O490" s="262">
        <f>ROUND(E490*N490,2)</f>
        <v>3.3</v>
      </c>
      <c r="P490" s="262">
        <v>0</v>
      </c>
      <c r="Q490" s="262">
        <f>ROUND(E490*P490,2)</f>
        <v>0</v>
      </c>
      <c r="R490" s="264"/>
      <c r="S490" s="264" t="s">
        <v>237</v>
      </c>
      <c r="T490" s="265" t="s">
        <v>225</v>
      </c>
      <c r="U490" s="222">
        <v>0</v>
      </c>
      <c r="V490" s="222">
        <f>ROUND(E490*U490,2)</f>
        <v>0</v>
      </c>
      <c r="W490" s="222"/>
      <c r="X490" s="222" t="s">
        <v>273</v>
      </c>
      <c r="Y490" s="212"/>
      <c r="Z490" s="212"/>
      <c r="AA490" s="212"/>
      <c r="AB490" s="212"/>
      <c r="AC490" s="212"/>
      <c r="AD490" s="212"/>
      <c r="AE490" s="212"/>
      <c r="AF490" s="212"/>
      <c r="AG490" s="212" t="s">
        <v>274</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33.75" outlineLevel="1" x14ac:dyDescent="0.2">
      <c r="A491" s="259">
        <v>58</v>
      </c>
      <c r="B491" s="260" t="s">
        <v>735</v>
      </c>
      <c r="C491" s="271" t="s">
        <v>736</v>
      </c>
      <c r="D491" s="261" t="s">
        <v>730</v>
      </c>
      <c r="E491" s="262">
        <v>1</v>
      </c>
      <c r="F491" s="263"/>
      <c r="G491" s="264">
        <f>ROUND(E491*F491,2)</f>
        <v>0</v>
      </c>
      <c r="H491" s="263"/>
      <c r="I491" s="264">
        <f>ROUND(E491*H491,2)</f>
        <v>0</v>
      </c>
      <c r="J491" s="263"/>
      <c r="K491" s="264">
        <f>ROUND(E491*J491,2)</f>
        <v>0</v>
      </c>
      <c r="L491" s="264">
        <v>21</v>
      </c>
      <c r="M491" s="264">
        <f>G491*(1+L491/100)</f>
        <v>0</v>
      </c>
      <c r="N491" s="262">
        <v>1.8</v>
      </c>
      <c r="O491" s="262">
        <f>ROUND(E491*N491,2)</f>
        <v>1.8</v>
      </c>
      <c r="P491" s="262">
        <v>0</v>
      </c>
      <c r="Q491" s="262">
        <f>ROUND(E491*P491,2)</f>
        <v>0</v>
      </c>
      <c r="R491" s="264"/>
      <c r="S491" s="264" t="s">
        <v>237</v>
      </c>
      <c r="T491" s="265" t="s">
        <v>225</v>
      </c>
      <c r="U491" s="222">
        <v>0</v>
      </c>
      <c r="V491" s="222">
        <f>ROUND(E491*U491,2)</f>
        <v>0</v>
      </c>
      <c r="W491" s="222"/>
      <c r="X491" s="222" t="s">
        <v>273</v>
      </c>
      <c r="Y491" s="212"/>
      <c r="Z491" s="212"/>
      <c r="AA491" s="212"/>
      <c r="AB491" s="212"/>
      <c r="AC491" s="212"/>
      <c r="AD491" s="212"/>
      <c r="AE491" s="212"/>
      <c r="AF491" s="212"/>
      <c r="AG491" s="212" t="s">
        <v>274</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ht="33.75" outlineLevel="1" x14ac:dyDescent="0.2">
      <c r="A492" s="259">
        <v>59</v>
      </c>
      <c r="B492" s="260" t="s">
        <v>737</v>
      </c>
      <c r="C492" s="271" t="s">
        <v>738</v>
      </c>
      <c r="D492" s="261" t="s">
        <v>730</v>
      </c>
      <c r="E492" s="262">
        <v>1</v>
      </c>
      <c r="F492" s="263"/>
      <c r="G492" s="264">
        <f>ROUND(E492*F492,2)</f>
        <v>0</v>
      </c>
      <c r="H492" s="263"/>
      <c r="I492" s="264">
        <f>ROUND(E492*H492,2)</f>
        <v>0</v>
      </c>
      <c r="J492" s="263"/>
      <c r="K492" s="264">
        <f>ROUND(E492*J492,2)</f>
        <v>0</v>
      </c>
      <c r="L492" s="264">
        <v>21</v>
      </c>
      <c r="M492" s="264">
        <f>G492*(1+L492/100)</f>
        <v>0</v>
      </c>
      <c r="N492" s="262">
        <v>1.71</v>
      </c>
      <c r="O492" s="262">
        <f>ROUND(E492*N492,2)</f>
        <v>1.71</v>
      </c>
      <c r="P492" s="262">
        <v>0</v>
      </c>
      <c r="Q492" s="262">
        <f>ROUND(E492*P492,2)</f>
        <v>0</v>
      </c>
      <c r="R492" s="264"/>
      <c r="S492" s="264" t="s">
        <v>237</v>
      </c>
      <c r="T492" s="265" t="s">
        <v>225</v>
      </c>
      <c r="U492" s="222">
        <v>0</v>
      </c>
      <c r="V492" s="222">
        <f>ROUND(E492*U492,2)</f>
        <v>0</v>
      </c>
      <c r="W492" s="222"/>
      <c r="X492" s="222" t="s">
        <v>273</v>
      </c>
      <c r="Y492" s="212"/>
      <c r="Z492" s="212"/>
      <c r="AA492" s="212"/>
      <c r="AB492" s="212"/>
      <c r="AC492" s="212"/>
      <c r="AD492" s="212"/>
      <c r="AE492" s="212"/>
      <c r="AF492" s="212"/>
      <c r="AG492" s="212" t="s">
        <v>274</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ht="33.75" outlineLevel="1" x14ac:dyDescent="0.2">
      <c r="A493" s="259">
        <v>60</v>
      </c>
      <c r="B493" s="260" t="s">
        <v>739</v>
      </c>
      <c r="C493" s="271" t="s">
        <v>740</v>
      </c>
      <c r="D493" s="261" t="s">
        <v>730</v>
      </c>
      <c r="E493" s="262">
        <v>1</v>
      </c>
      <c r="F493" s="263"/>
      <c r="G493" s="264">
        <f>ROUND(E493*F493,2)</f>
        <v>0</v>
      </c>
      <c r="H493" s="263"/>
      <c r="I493" s="264">
        <f>ROUND(E493*H493,2)</f>
        <v>0</v>
      </c>
      <c r="J493" s="263"/>
      <c r="K493" s="264">
        <f>ROUND(E493*J493,2)</f>
        <v>0</v>
      </c>
      <c r="L493" s="264">
        <v>21</v>
      </c>
      <c r="M493" s="264">
        <f>G493*(1+L493/100)</f>
        <v>0</v>
      </c>
      <c r="N493" s="262">
        <v>1.71</v>
      </c>
      <c r="O493" s="262">
        <f>ROUND(E493*N493,2)</f>
        <v>1.71</v>
      </c>
      <c r="P493" s="262">
        <v>0</v>
      </c>
      <c r="Q493" s="262">
        <f>ROUND(E493*P493,2)</f>
        <v>0</v>
      </c>
      <c r="R493" s="264"/>
      <c r="S493" s="264" t="s">
        <v>237</v>
      </c>
      <c r="T493" s="265" t="s">
        <v>225</v>
      </c>
      <c r="U493" s="222">
        <v>0</v>
      </c>
      <c r="V493" s="222">
        <f>ROUND(E493*U493,2)</f>
        <v>0</v>
      </c>
      <c r="W493" s="222"/>
      <c r="X493" s="222" t="s">
        <v>273</v>
      </c>
      <c r="Y493" s="212"/>
      <c r="Z493" s="212"/>
      <c r="AA493" s="212"/>
      <c r="AB493" s="212"/>
      <c r="AC493" s="212"/>
      <c r="AD493" s="212"/>
      <c r="AE493" s="212"/>
      <c r="AF493" s="212"/>
      <c r="AG493" s="212" t="s">
        <v>274</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33.75" outlineLevel="1" x14ac:dyDescent="0.2">
      <c r="A494" s="259">
        <v>61</v>
      </c>
      <c r="B494" s="260" t="s">
        <v>741</v>
      </c>
      <c r="C494" s="271" t="s">
        <v>742</v>
      </c>
      <c r="D494" s="261" t="s">
        <v>730</v>
      </c>
      <c r="E494" s="262">
        <v>1</v>
      </c>
      <c r="F494" s="263"/>
      <c r="G494" s="264">
        <f>ROUND(E494*F494,2)</f>
        <v>0</v>
      </c>
      <c r="H494" s="263"/>
      <c r="I494" s="264">
        <f>ROUND(E494*H494,2)</f>
        <v>0</v>
      </c>
      <c r="J494" s="263"/>
      <c r="K494" s="264">
        <f>ROUND(E494*J494,2)</f>
        <v>0</v>
      </c>
      <c r="L494" s="264">
        <v>21</v>
      </c>
      <c r="M494" s="264">
        <f>G494*(1+L494/100)</f>
        <v>0</v>
      </c>
      <c r="N494" s="262">
        <v>4.2</v>
      </c>
      <c r="O494" s="262">
        <f>ROUND(E494*N494,2)</f>
        <v>4.2</v>
      </c>
      <c r="P494" s="262">
        <v>0</v>
      </c>
      <c r="Q494" s="262">
        <f>ROUND(E494*P494,2)</f>
        <v>0</v>
      </c>
      <c r="R494" s="264"/>
      <c r="S494" s="264" t="s">
        <v>237</v>
      </c>
      <c r="T494" s="265" t="s">
        <v>225</v>
      </c>
      <c r="U494" s="222">
        <v>0</v>
      </c>
      <c r="V494" s="222">
        <f>ROUND(E494*U494,2)</f>
        <v>0</v>
      </c>
      <c r="W494" s="222"/>
      <c r="X494" s="222" t="s">
        <v>273</v>
      </c>
      <c r="Y494" s="212"/>
      <c r="Z494" s="212"/>
      <c r="AA494" s="212"/>
      <c r="AB494" s="212"/>
      <c r="AC494" s="212"/>
      <c r="AD494" s="212"/>
      <c r="AE494" s="212"/>
      <c r="AF494" s="212"/>
      <c r="AG494" s="212" t="s">
        <v>274</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ht="33.75" outlineLevel="1" x14ac:dyDescent="0.2">
      <c r="A495" s="259">
        <v>62</v>
      </c>
      <c r="B495" s="260" t="s">
        <v>743</v>
      </c>
      <c r="C495" s="271" t="s">
        <v>744</v>
      </c>
      <c r="D495" s="261" t="s">
        <v>730</v>
      </c>
      <c r="E495" s="262">
        <v>1</v>
      </c>
      <c r="F495" s="263"/>
      <c r="G495" s="264">
        <f>ROUND(E495*F495,2)</f>
        <v>0</v>
      </c>
      <c r="H495" s="263"/>
      <c r="I495" s="264">
        <f>ROUND(E495*H495,2)</f>
        <v>0</v>
      </c>
      <c r="J495" s="263"/>
      <c r="K495" s="264">
        <f>ROUND(E495*J495,2)</f>
        <v>0</v>
      </c>
      <c r="L495" s="264">
        <v>21</v>
      </c>
      <c r="M495" s="264">
        <f>G495*(1+L495/100)</f>
        <v>0</v>
      </c>
      <c r="N495" s="262">
        <v>5.0999999999999996</v>
      </c>
      <c r="O495" s="262">
        <f>ROUND(E495*N495,2)</f>
        <v>5.0999999999999996</v>
      </c>
      <c r="P495" s="262">
        <v>0</v>
      </c>
      <c r="Q495" s="262">
        <f>ROUND(E495*P495,2)</f>
        <v>0</v>
      </c>
      <c r="R495" s="264"/>
      <c r="S495" s="264" t="s">
        <v>237</v>
      </c>
      <c r="T495" s="265" t="s">
        <v>225</v>
      </c>
      <c r="U495" s="222">
        <v>0</v>
      </c>
      <c r="V495" s="222">
        <f>ROUND(E495*U495,2)</f>
        <v>0</v>
      </c>
      <c r="W495" s="222"/>
      <c r="X495" s="222" t="s">
        <v>273</v>
      </c>
      <c r="Y495" s="212"/>
      <c r="Z495" s="212"/>
      <c r="AA495" s="212"/>
      <c r="AB495" s="212"/>
      <c r="AC495" s="212"/>
      <c r="AD495" s="212"/>
      <c r="AE495" s="212"/>
      <c r="AF495" s="212"/>
      <c r="AG495" s="212" t="s">
        <v>274</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x14ac:dyDescent="0.2">
      <c r="A496" s="226" t="s">
        <v>219</v>
      </c>
      <c r="B496" s="227" t="s">
        <v>165</v>
      </c>
      <c r="C496" s="243" t="s">
        <v>166</v>
      </c>
      <c r="D496" s="228"/>
      <c r="E496" s="229"/>
      <c r="F496" s="230"/>
      <c r="G496" s="230">
        <f>SUMIF(AG497:AG553,"&lt;&gt;NOR",G497:G553)</f>
        <v>0</v>
      </c>
      <c r="H496" s="230"/>
      <c r="I496" s="230">
        <f>SUM(I497:I553)</f>
        <v>0</v>
      </c>
      <c r="J496" s="230"/>
      <c r="K496" s="230">
        <f>SUM(K497:K553)</f>
        <v>0</v>
      </c>
      <c r="L496" s="230"/>
      <c r="M496" s="230">
        <f>SUM(M497:M553)</f>
        <v>0</v>
      </c>
      <c r="N496" s="229"/>
      <c r="O496" s="229">
        <f>SUM(O497:O553)</f>
        <v>393.39999999999992</v>
      </c>
      <c r="P496" s="229"/>
      <c r="Q496" s="229">
        <f>SUM(Q497:Q553)</f>
        <v>0</v>
      </c>
      <c r="R496" s="230"/>
      <c r="S496" s="230"/>
      <c r="T496" s="231"/>
      <c r="U496" s="225"/>
      <c r="V496" s="225">
        <f>SUM(V497:V553)</f>
        <v>263.24</v>
      </c>
      <c r="W496" s="225"/>
      <c r="X496" s="225"/>
      <c r="AG496" t="s">
        <v>220</v>
      </c>
    </row>
    <row r="497" spans="1:60" outlineLevel="1" x14ac:dyDescent="0.2">
      <c r="A497" s="232">
        <v>63</v>
      </c>
      <c r="B497" s="233" t="s">
        <v>745</v>
      </c>
      <c r="C497" s="244" t="s">
        <v>746</v>
      </c>
      <c r="D497" s="234" t="s">
        <v>331</v>
      </c>
      <c r="E497" s="235">
        <v>140.214</v>
      </c>
      <c r="F497" s="236"/>
      <c r="G497" s="237">
        <f>ROUND(E497*F497,2)</f>
        <v>0</v>
      </c>
      <c r="H497" s="236"/>
      <c r="I497" s="237">
        <f>ROUND(E497*H497,2)</f>
        <v>0</v>
      </c>
      <c r="J497" s="236"/>
      <c r="K497" s="237">
        <f>ROUND(E497*J497,2)</f>
        <v>0</v>
      </c>
      <c r="L497" s="237">
        <v>21</v>
      </c>
      <c r="M497" s="237">
        <f>G497*(1+L497/100)</f>
        <v>0</v>
      </c>
      <c r="N497" s="235">
        <v>1.8907700000000001</v>
      </c>
      <c r="O497" s="235">
        <f>ROUND(E497*N497,2)</f>
        <v>265.11</v>
      </c>
      <c r="P497" s="235">
        <v>0</v>
      </c>
      <c r="Q497" s="235">
        <f>ROUND(E497*P497,2)</f>
        <v>0</v>
      </c>
      <c r="R497" s="237" t="s">
        <v>692</v>
      </c>
      <c r="S497" s="237" t="s">
        <v>224</v>
      </c>
      <c r="T497" s="238" t="s">
        <v>224</v>
      </c>
      <c r="U497" s="222">
        <v>1.32</v>
      </c>
      <c r="V497" s="222">
        <f>ROUND(E497*U497,2)</f>
        <v>185.08</v>
      </c>
      <c r="W497" s="222"/>
      <c r="X497" s="222" t="s">
        <v>273</v>
      </c>
      <c r="Y497" s="212"/>
      <c r="Z497" s="212"/>
      <c r="AA497" s="212"/>
      <c r="AB497" s="212"/>
      <c r="AC497" s="212"/>
      <c r="AD497" s="212"/>
      <c r="AE497" s="212"/>
      <c r="AF497" s="212"/>
      <c r="AG497" s="212" t="s">
        <v>274</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19"/>
      <c r="B498" s="220"/>
      <c r="C498" s="266" t="s">
        <v>747</v>
      </c>
      <c r="D498" s="258"/>
      <c r="E498" s="258"/>
      <c r="F498" s="258"/>
      <c r="G498" s="258"/>
      <c r="H498" s="222"/>
      <c r="I498" s="222"/>
      <c r="J498" s="222"/>
      <c r="K498" s="222"/>
      <c r="L498" s="222"/>
      <c r="M498" s="222"/>
      <c r="N498" s="221"/>
      <c r="O498" s="221"/>
      <c r="P498" s="221"/>
      <c r="Q498" s="221"/>
      <c r="R498" s="222"/>
      <c r="S498" s="222"/>
      <c r="T498" s="222"/>
      <c r="U498" s="222"/>
      <c r="V498" s="222"/>
      <c r="W498" s="222"/>
      <c r="X498" s="222"/>
      <c r="Y498" s="212"/>
      <c r="Z498" s="212"/>
      <c r="AA498" s="212"/>
      <c r="AB498" s="212"/>
      <c r="AC498" s="212"/>
      <c r="AD498" s="212"/>
      <c r="AE498" s="212"/>
      <c r="AF498" s="212"/>
      <c r="AG498" s="212" t="s">
        <v>276</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47" t="s">
        <v>748</v>
      </c>
      <c r="D499" s="223"/>
      <c r="E499" s="224">
        <v>103.68</v>
      </c>
      <c r="F499" s="222"/>
      <c r="G499" s="222"/>
      <c r="H499" s="222"/>
      <c r="I499" s="222"/>
      <c r="J499" s="222"/>
      <c r="K499" s="222"/>
      <c r="L499" s="222"/>
      <c r="M499" s="222"/>
      <c r="N499" s="221"/>
      <c r="O499" s="221"/>
      <c r="P499" s="221"/>
      <c r="Q499" s="221"/>
      <c r="R499" s="222"/>
      <c r="S499" s="222"/>
      <c r="T499" s="222"/>
      <c r="U499" s="222"/>
      <c r="V499" s="222"/>
      <c r="W499" s="222"/>
      <c r="X499" s="222"/>
      <c r="Y499" s="212"/>
      <c r="Z499" s="212"/>
      <c r="AA499" s="212"/>
      <c r="AB499" s="212"/>
      <c r="AC499" s="212"/>
      <c r="AD499" s="212"/>
      <c r="AE499" s="212"/>
      <c r="AF499" s="212"/>
      <c r="AG499" s="212" t="s">
        <v>231</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47" t="s">
        <v>749</v>
      </c>
      <c r="D500" s="223"/>
      <c r="E500" s="224">
        <v>15.407999999999999</v>
      </c>
      <c r="F500" s="222"/>
      <c r="G500" s="222"/>
      <c r="H500" s="222"/>
      <c r="I500" s="222"/>
      <c r="J500" s="222"/>
      <c r="K500" s="222"/>
      <c r="L500" s="222"/>
      <c r="M500" s="222"/>
      <c r="N500" s="221"/>
      <c r="O500" s="221"/>
      <c r="P500" s="221"/>
      <c r="Q500" s="221"/>
      <c r="R500" s="222"/>
      <c r="S500" s="222"/>
      <c r="T500" s="222"/>
      <c r="U500" s="222"/>
      <c r="V500" s="222"/>
      <c r="W500" s="222"/>
      <c r="X500" s="222"/>
      <c r="Y500" s="212"/>
      <c r="Z500" s="212"/>
      <c r="AA500" s="212"/>
      <c r="AB500" s="212"/>
      <c r="AC500" s="212"/>
      <c r="AD500" s="212"/>
      <c r="AE500" s="212"/>
      <c r="AF500" s="212"/>
      <c r="AG500" s="212" t="s">
        <v>231</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19"/>
      <c r="B501" s="220"/>
      <c r="C501" s="247" t="s">
        <v>750</v>
      </c>
      <c r="D501" s="223"/>
      <c r="E501" s="224">
        <v>1.35</v>
      </c>
      <c r="F501" s="222"/>
      <c r="G501" s="222"/>
      <c r="H501" s="222"/>
      <c r="I501" s="222"/>
      <c r="J501" s="222"/>
      <c r="K501" s="222"/>
      <c r="L501" s="222"/>
      <c r="M501" s="222"/>
      <c r="N501" s="221"/>
      <c r="O501" s="221"/>
      <c r="P501" s="221"/>
      <c r="Q501" s="221"/>
      <c r="R501" s="222"/>
      <c r="S501" s="222"/>
      <c r="T501" s="222"/>
      <c r="U501" s="222"/>
      <c r="V501" s="222"/>
      <c r="W501" s="222"/>
      <c r="X501" s="222"/>
      <c r="Y501" s="212"/>
      <c r="Z501" s="212"/>
      <c r="AA501" s="212"/>
      <c r="AB501" s="212"/>
      <c r="AC501" s="212"/>
      <c r="AD501" s="212"/>
      <c r="AE501" s="212"/>
      <c r="AF501" s="212"/>
      <c r="AG501" s="212" t="s">
        <v>231</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47" t="s">
        <v>751</v>
      </c>
      <c r="D502" s="223"/>
      <c r="E502" s="224">
        <v>2.8050000000000002</v>
      </c>
      <c r="F502" s="222"/>
      <c r="G502" s="222"/>
      <c r="H502" s="222"/>
      <c r="I502" s="222"/>
      <c r="J502" s="222"/>
      <c r="K502" s="222"/>
      <c r="L502" s="222"/>
      <c r="M502" s="222"/>
      <c r="N502" s="221"/>
      <c r="O502" s="221"/>
      <c r="P502" s="221"/>
      <c r="Q502" s="221"/>
      <c r="R502" s="222"/>
      <c r="S502" s="222"/>
      <c r="T502" s="222"/>
      <c r="U502" s="222"/>
      <c r="V502" s="222"/>
      <c r="W502" s="222"/>
      <c r="X502" s="222"/>
      <c r="Y502" s="212"/>
      <c r="Z502" s="212"/>
      <c r="AA502" s="212"/>
      <c r="AB502" s="212"/>
      <c r="AC502" s="212"/>
      <c r="AD502" s="212"/>
      <c r="AE502" s="212"/>
      <c r="AF502" s="212"/>
      <c r="AG502" s="212" t="s">
        <v>231</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19"/>
      <c r="B503" s="220"/>
      <c r="C503" s="247" t="s">
        <v>752</v>
      </c>
      <c r="D503" s="223"/>
      <c r="E503" s="224"/>
      <c r="F503" s="222"/>
      <c r="G503" s="222"/>
      <c r="H503" s="222"/>
      <c r="I503" s="222"/>
      <c r="J503" s="222"/>
      <c r="K503" s="222"/>
      <c r="L503" s="222"/>
      <c r="M503" s="222"/>
      <c r="N503" s="221"/>
      <c r="O503" s="221"/>
      <c r="P503" s="221"/>
      <c r="Q503" s="221"/>
      <c r="R503" s="222"/>
      <c r="S503" s="222"/>
      <c r="T503" s="222"/>
      <c r="U503" s="222"/>
      <c r="V503" s="222"/>
      <c r="W503" s="222"/>
      <c r="X503" s="222"/>
      <c r="Y503" s="212"/>
      <c r="Z503" s="212"/>
      <c r="AA503" s="212"/>
      <c r="AB503" s="212"/>
      <c r="AC503" s="212"/>
      <c r="AD503" s="212"/>
      <c r="AE503" s="212"/>
      <c r="AF503" s="212"/>
      <c r="AG503" s="212" t="s">
        <v>231</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19"/>
      <c r="B504" s="220"/>
      <c r="C504" s="247" t="s">
        <v>753</v>
      </c>
      <c r="D504" s="223"/>
      <c r="E504" s="224">
        <v>1.8374999999999999</v>
      </c>
      <c r="F504" s="222"/>
      <c r="G504" s="222"/>
      <c r="H504" s="222"/>
      <c r="I504" s="222"/>
      <c r="J504" s="222"/>
      <c r="K504" s="222"/>
      <c r="L504" s="222"/>
      <c r="M504" s="222"/>
      <c r="N504" s="221"/>
      <c r="O504" s="221"/>
      <c r="P504" s="221"/>
      <c r="Q504" s="221"/>
      <c r="R504" s="222"/>
      <c r="S504" s="222"/>
      <c r="T504" s="222"/>
      <c r="U504" s="222"/>
      <c r="V504" s="222"/>
      <c r="W504" s="222"/>
      <c r="X504" s="222"/>
      <c r="Y504" s="212"/>
      <c r="Z504" s="212"/>
      <c r="AA504" s="212"/>
      <c r="AB504" s="212"/>
      <c r="AC504" s="212"/>
      <c r="AD504" s="212"/>
      <c r="AE504" s="212"/>
      <c r="AF504" s="212"/>
      <c r="AG504" s="212" t="s">
        <v>231</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19"/>
      <c r="B505" s="220"/>
      <c r="C505" s="247" t="s">
        <v>754</v>
      </c>
      <c r="D505" s="223"/>
      <c r="E505" s="224">
        <v>1.0934999999999999</v>
      </c>
      <c r="F505" s="222"/>
      <c r="G505" s="222"/>
      <c r="H505" s="222"/>
      <c r="I505" s="222"/>
      <c r="J505" s="222"/>
      <c r="K505" s="222"/>
      <c r="L505" s="222"/>
      <c r="M505" s="222"/>
      <c r="N505" s="221"/>
      <c r="O505" s="221"/>
      <c r="P505" s="221"/>
      <c r="Q505" s="221"/>
      <c r="R505" s="222"/>
      <c r="S505" s="222"/>
      <c r="T505" s="222"/>
      <c r="U505" s="222"/>
      <c r="V505" s="222"/>
      <c r="W505" s="222"/>
      <c r="X505" s="222"/>
      <c r="Y505" s="212"/>
      <c r="Z505" s="212"/>
      <c r="AA505" s="212"/>
      <c r="AB505" s="212"/>
      <c r="AC505" s="212"/>
      <c r="AD505" s="212"/>
      <c r="AE505" s="212"/>
      <c r="AF505" s="212"/>
      <c r="AG505" s="212" t="s">
        <v>231</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47" t="s">
        <v>755</v>
      </c>
      <c r="D506" s="223"/>
      <c r="E506" s="224">
        <v>1.0934999999999999</v>
      </c>
      <c r="F506" s="222"/>
      <c r="G506" s="222"/>
      <c r="H506" s="222"/>
      <c r="I506" s="222"/>
      <c r="J506" s="222"/>
      <c r="K506" s="222"/>
      <c r="L506" s="222"/>
      <c r="M506" s="222"/>
      <c r="N506" s="221"/>
      <c r="O506" s="221"/>
      <c r="P506" s="221"/>
      <c r="Q506" s="221"/>
      <c r="R506" s="222"/>
      <c r="S506" s="222"/>
      <c r="T506" s="222"/>
      <c r="U506" s="222"/>
      <c r="V506" s="222"/>
      <c r="W506" s="222"/>
      <c r="X506" s="222"/>
      <c r="Y506" s="212"/>
      <c r="Z506" s="212"/>
      <c r="AA506" s="212"/>
      <c r="AB506" s="212"/>
      <c r="AC506" s="212"/>
      <c r="AD506" s="212"/>
      <c r="AE506" s="212"/>
      <c r="AF506" s="212"/>
      <c r="AG506" s="212" t="s">
        <v>231</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19"/>
      <c r="B507" s="220"/>
      <c r="C507" s="247" t="s">
        <v>756</v>
      </c>
      <c r="D507" s="223"/>
      <c r="E507" s="224">
        <v>1.0934999999999999</v>
      </c>
      <c r="F507" s="222"/>
      <c r="G507" s="222"/>
      <c r="H507" s="222"/>
      <c r="I507" s="222"/>
      <c r="J507" s="222"/>
      <c r="K507" s="222"/>
      <c r="L507" s="222"/>
      <c r="M507" s="222"/>
      <c r="N507" s="221"/>
      <c r="O507" s="221"/>
      <c r="P507" s="221"/>
      <c r="Q507" s="221"/>
      <c r="R507" s="222"/>
      <c r="S507" s="222"/>
      <c r="T507" s="222"/>
      <c r="U507" s="222"/>
      <c r="V507" s="222"/>
      <c r="W507" s="222"/>
      <c r="X507" s="222"/>
      <c r="Y507" s="212"/>
      <c r="Z507" s="212"/>
      <c r="AA507" s="212"/>
      <c r="AB507" s="212"/>
      <c r="AC507" s="212"/>
      <c r="AD507" s="212"/>
      <c r="AE507" s="212"/>
      <c r="AF507" s="212"/>
      <c r="AG507" s="212" t="s">
        <v>231</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19"/>
      <c r="B508" s="220"/>
      <c r="C508" s="247" t="s">
        <v>757</v>
      </c>
      <c r="D508" s="223"/>
      <c r="E508" s="224">
        <v>1.0934999999999999</v>
      </c>
      <c r="F508" s="222"/>
      <c r="G508" s="222"/>
      <c r="H508" s="222"/>
      <c r="I508" s="222"/>
      <c r="J508" s="222"/>
      <c r="K508" s="222"/>
      <c r="L508" s="222"/>
      <c r="M508" s="222"/>
      <c r="N508" s="221"/>
      <c r="O508" s="221"/>
      <c r="P508" s="221"/>
      <c r="Q508" s="221"/>
      <c r="R508" s="222"/>
      <c r="S508" s="222"/>
      <c r="T508" s="222"/>
      <c r="U508" s="222"/>
      <c r="V508" s="222"/>
      <c r="W508" s="222"/>
      <c r="X508" s="222"/>
      <c r="Y508" s="212"/>
      <c r="Z508" s="212"/>
      <c r="AA508" s="212"/>
      <c r="AB508" s="212"/>
      <c r="AC508" s="212"/>
      <c r="AD508" s="212"/>
      <c r="AE508" s="212"/>
      <c r="AF508" s="212"/>
      <c r="AG508" s="212" t="s">
        <v>231</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c r="B509" s="220"/>
      <c r="C509" s="247" t="s">
        <v>758</v>
      </c>
      <c r="D509" s="223"/>
      <c r="E509" s="224">
        <v>3.0375000000000001</v>
      </c>
      <c r="F509" s="222"/>
      <c r="G509" s="222"/>
      <c r="H509" s="222"/>
      <c r="I509" s="222"/>
      <c r="J509" s="222"/>
      <c r="K509" s="222"/>
      <c r="L509" s="222"/>
      <c r="M509" s="222"/>
      <c r="N509" s="221"/>
      <c r="O509" s="221"/>
      <c r="P509" s="221"/>
      <c r="Q509" s="221"/>
      <c r="R509" s="222"/>
      <c r="S509" s="222"/>
      <c r="T509" s="222"/>
      <c r="U509" s="222"/>
      <c r="V509" s="222"/>
      <c r="W509" s="222"/>
      <c r="X509" s="222"/>
      <c r="Y509" s="212"/>
      <c r="Z509" s="212"/>
      <c r="AA509" s="212"/>
      <c r="AB509" s="212"/>
      <c r="AC509" s="212"/>
      <c r="AD509" s="212"/>
      <c r="AE509" s="212"/>
      <c r="AF509" s="212"/>
      <c r="AG509" s="212" t="s">
        <v>231</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19"/>
      <c r="B510" s="220"/>
      <c r="C510" s="247" t="s">
        <v>759</v>
      </c>
      <c r="D510" s="223"/>
      <c r="E510" s="224">
        <v>2.0535000000000001</v>
      </c>
      <c r="F510" s="222"/>
      <c r="G510" s="222"/>
      <c r="H510" s="222"/>
      <c r="I510" s="222"/>
      <c r="J510" s="222"/>
      <c r="K510" s="222"/>
      <c r="L510" s="222"/>
      <c r="M510" s="222"/>
      <c r="N510" s="221"/>
      <c r="O510" s="221"/>
      <c r="P510" s="221"/>
      <c r="Q510" s="221"/>
      <c r="R510" s="222"/>
      <c r="S510" s="222"/>
      <c r="T510" s="222"/>
      <c r="U510" s="222"/>
      <c r="V510" s="222"/>
      <c r="W510" s="222"/>
      <c r="X510" s="222"/>
      <c r="Y510" s="212"/>
      <c r="Z510" s="212"/>
      <c r="AA510" s="212"/>
      <c r="AB510" s="212"/>
      <c r="AC510" s="212"/>
      <c r="AD510" s="212"/>
      <c r="AE510" s="212"/>
      <c r="AF510" s="212"/>
      <c r="AG510" s="212" t="s">
        <v>231</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19"/>
      <c r="B511" s="220"/>
      <c r="C511" s="247" t="s">
        <v>760</v>
      </c>
      <c r="D511" s="223"/>
      <c r="E511" s="224">
        <v>1.35</v>
      </c>
      <c r="F511" s="222"/>
      <c r="G511" s="222"/>
      <c r="H511" s="222"/>
      <c r="I511" s="222"/>
      <c r="J511" s="222"/>
      <c r="K511" s="222"/>
      <c r="L511" s="222"/>
      <c r="M511" s="222"/>
      <c r="N511" s="221"/>
      <c r="O511" s="221"/>
      <c r="P511" s="221"/>
      <c r="Q511" s="221"/>
      <c r="R511" s="222"/>
      <c r="S511" s="222"/>
      <c r="T511" s="222"/>
      <c r="U511" s="222"/>
      <c r="V511" s="222"/>
      <c r="W511" s="222"/>
      <c r="X511" s="222"/>
      <c r="Y511" s="212"/>
      <c r="Z511" s="212"/>
      <c r="AA511" s="212"/>
      <c r="AB511" s="212"/>
      <c r="AC511" s="212"/>
      <c r="AD511" s="212"/>
      <c r="AE511" s="212"/>
      <c r="AF511" s="212"/>
      <c r="AG511" s="212" t="s">
        <v>231</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47" t="s">
        <v>761</v>
      </c>
      <c r="D512" s="223"/>
      <c r="E512" s="224">
        <v>0.9375</v>
      </c>
      <c r="F512" s="222"/>
      <c r="G512" s="222"/>
      <c r="H512" s="222"/>
      <c r="I512" s="222"/>
      <c r="J512" s="222"/>
      <c r="K512" s="222"/>
      <c r="L512" s="222"/>
      <c r="M512" s="222"/>
      <c r="N512" s="221"/>
      <c r="O512" s="221"/>
      <c r="P512" s="221"/>
      <c r="Q512" s="221"/>
      <c r="R512" s="222"/>
      <c r="S512" s="222"/>
      <c r="T512" s="222"/>
      <c r="U512" s="222"/>
      <c r="V512" s="222"/>
      <c r="W512" s="222"/>
      <c r="X512" s="222"/>
      <c r="Y512" s="212"/>
      <c r="Z512" s="212"/>
      <c r="AA512" s="212"/>
      <c r="AB512" s="212"/>
      <c r="AC512" s="212"/>
      <c r="AD512" s="212"/>
      <c r="AE512" s="212"/>
      <c r="AF512" s="212"/>
      <c r="AG512" s="212" t="s">
        <v>231</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19"/>
      <c r="B513" s="220"/>
      <c r="C513" s="247" t="s">
        <v>762</v>
      </c>
      <c r="D513" s="223"/>
      <c r="E513" s="224">
        <v>0.9375</v>
      </c>
      <c r="F513" s="222"/>
      <c r="G513" s="222"/>
      <c r="H513" s="222"/>
      <c r="I513" s="222"/>
      <c r="J513" s="222"/>
      <c r="K513" s="222"/>
      <c r="L513" s="222"/>
      <c r="M513" s="222"/>
      <c r="N513" s="221"/>
      <c r="O513" s="221"/>
      <c r="P513" s="221"/>
      <c r="Q513" s="221"/>
      <c r="R513" s="222"/>
      <c r="S513" s="222"/>
      <c r="T513" s="222"/>
      <c r="U513" s="222"/>
      <c r="V513" s="222"/>
      <c r="W513" s="222"/>
      <c r="X513" s="222"/>
      <c r="Y513" s="212"/>
      <c r="Z513" s="212"/>
      <c r="AA513" s="212"/>
      <c r="AB513" s="212"/>
      <c r="AC513" s="212"/>
      <c r="AD513" s="212"/>
      <c r="AE513" s="212"/>
      <c r="AF513" s="212"/>
      <c r="AG513" s="212" t="s">
        <v>231</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19"/>
      <c r="B514" s="220"/>
      <c r="C514" s="247" t="s">
        <v>763</v>
      </c>
      <c r="D514" s="223"/>
      <c r="E514" s="224">
        <v>1.35</v>
      </c>
      <c r="F514" s="222"/>
      <c r="G514" s="222"/>
      <c r="H514" s="222"/>
      <c r="I514" s="222"/>
      <c r="J514" s="222"/>
      <c r="K514" s="222"/>
      <c r="L514" s="222"/>
      <c r="M514" s="222"/>
      <c r="N514" s="221"/>
      <c r="O514" s="221"/>
      <c r="P514" s="221"/>
      <c r="Q514" s="221"/>
      <c r="R514" s="222"/>
      <c r="S514" s="222"/>
      <c r="T514" s="222"/>
      <c r="U514" s="222"/>
      <c r="V514" s="222"/>
      <c r="W514" s="222"/>
      <c r="X514" s="222"/>
      <c r="Y514" s="212"/>
      <c r="Z514" s="212"/>
      <c r="AA514" s="212"/>
      <c r="AB514" s="212"/>
      <c r="AC514" s="212"/>
      <c r="AD514" s="212"/>
      <c r="AE514" s="212"/>
      <c r="AF514" s="212"/>
      <c r="AG514" s="212" t="s">
        <v>231</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47" t="s">
        <v>764</v>
      </c>
      <c r="D515" s="223"/>
      <c r="E515" s="224">
        <v>1.0934999999999999</v>
      </c>
      <c r="F515" s="222"/>
      <c r="G515" s="222"/>
      <c r="H515" s="222"/>
      <c r="I515" s="222"/>
      <c r="J515" s="222"/>
      <c r="K515" s="222"/>
      <c r="L515" s="222"/>
      <c r="M515" s="222"/>
      <c r="N515" s="221"/>
      <c r="O515" s="221"/>
      <c r="P515" s="221"/>
      <c r="Q515" s="221"/>
      <c r="R515" s="222"/>
      <c r="S515" s="222"/>
      <c r="T515" s="222"/>
      <c r="U515" s="222"/>
      <c r="V515" s="222"/>
      <c r="W515" s="222"/>
      <c r="X515" s="222"/>
      <c r="Y515" s="212"/>
      <c r="Z515" s="212"/>
      <c r="AA515" s="212"/>
      <c r="AB515" s="212"/>
      <c r="AC515" s="212"/>
      <c r="AD515" s="212"/>
      <c r="AE515" s="212"/>
      <c r="AF515" s="212"/>
      <c r="AG515" s="212" t="s">
        <v>231</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ht="22.5" outlineLevel="1" x14ac:dyDescent="0.2">
      <c r="A516" s="232">
        <v>64</v>
      </c>
      <c r="B516" s="233" t="s">
        <v>765</v>
      </c>
      <c r="C516" s="244" t="s">
        <v>766</v>
      </c>
      <c r="D516" s="234" t="s">
        <v>730</v>
      </c>
      <c r="E516" s="235">
        <v>14</v>
      </c>
      <c r="F516" s="236"/>
      <c r="G516" s="237">
        <f>ROUND(E516*F516,2)</f>
        <v>0</v>
      </c>
      <c r="H516" s="236"/>
      <c r="I516" s="237">
        <f>ROUND(E516*H516,2)</f>
        <v>0</v>
      </c>
      <c r="J516" s="236"/>
      <c r="K516" s="237">
        <f>ROUND(E516*J516,2)</f>
        <v>0</v>
      </c>
      <c r="L516" s="237">
        <v>21</v>
      </c>
      <c r="M516" s="237">
        <f>G516*(1+L516/100)</f>
        <v>0</v>
      </c>
      <c r="N516" s="235">
        <v>6.6E-3</v>
      </c>
      <c r="O516" s="235">
        <f>ROUND(E516*N516,2)</f>
        <v>0.09</v>
      </c>
      <c r="P516" s="235">
        <v>0</v>
      </c>
      <c r="Q516" s="235">
        <f>ROUND(E516*P516,2)</f>
        <v>0</v>
      </c>
      <c r="R516" s="237" t="s">
        <v>692</v>
      </c>
      <c r="S516" s="237" t="s">
        <v>224</v>
      </c>
      <c r="T516" s="238" t="s">
        <v>224</v>
      </c>
      <c r="U516" s="222">
        <v>0.28000000000000003</v>
      </c>
      <c r="V516" s="222">
        <f>ROUND(E516*U516,2)</f>
        <v>3.92</v>
      </c>
      <c r="W516" s="222"/>
      <c r="X516" s="222" t="s">
        <v>273</v>
      </c>
      <c r="Y516" s="212"/>
      <c r="Z516" s="212"/>
      <c r="AA516" s="212"/>
      <c r="AB516" s="212"/>
      <c r="AC516" s="212"/>
      <c r="AD516" s="212"/>
      <c r="AE516" s="212"/>
      <c r="AF516" s="212"/>
      <c r="AG516" s="212" t="s">
        <v>274</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47" t="s">
        <v>767</v>
      </c>
      <c r="D517" s="223"/>
      <c r="E517" s="224"/>
      <c r="F517" s="222"/>
      <c r="G517" s="222"/>
      <c r="H517" s="222"/>
      <c r="I517" s="222"/>
      <c r="J517" s="222"/>
      <c r="K517" s="222"/>
      <c r="L517" s="222"/>
      <c r="M517" s="222"/>
      <c r="N517" s="221"/>
      <c r="O517" s="221"/>
      <c r="P517" s="221"/>
      <c r="Q517" s="221"/>
      <c r="R517" s="222"/>
      <c r="S517" s="222"/>
      <c r="T517" s="222"/>
      <c r="U517" s="222"/>
      <c r="V517" s="222"/>
      <c r="W517" s="222"/>
      <c r="X517" s="222"/>
      <c r="Y517" s="212"/>
      <c r="Z517" s="212"/>
      <c r="AA517" s="212"/>
      <c r="AB517" s="212"/>
      <c r="AC517" s="212"/>
      <c r="AD517" s="212"/>
      <c r="AE517" s="212"/>
      <c r="AF517" s="212"/>
      <c r="AG517" s="212" t="s">
        <v>231</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19"/>
      <c r="B518" s="220"/>
      <c r="C518" s="247" t="s">
        <v>768</v>
      </c>
      <c r="D518" s="223"/>
      <c r="E518" s="224">
        <v>3</v>
      </c>
      <c r="F518" s="222"/>
      <c r="G518" s="222"/>
      <c r="H518" s="222"/>
      <c r="I518" s="222"/>
      <c r="J518" s="222"/>
      <c r="K518" s="222"/>
      <c r="L518" s="222"/>
      <c r="M518" s="222"/>
      <c r="N518" s="221"/>
      <c r="O518" s="221"/>
      <c r="P518" s="221"/>
      <c r="Q518" s="221"/>
      <c r="R518" s="222"/>
      <c r="S518" s="222"/>
      <c r="T518" s="222"/>
      <c r="U518" s="222"/>
      <c r="V518" s="222"/>
      <c r="W518" s="222"/>
      <c r="X518" s="222"/>
      <c r="Y518" s="212"/>
      <c r="Z518" s="212"/>
      <c r="AA518" s="212"/>
      <c r="AB518" s="212"/>
      <c r="AC518" s="212"/>
      <c r="AD518" s="212"/>
      <c r="AE518" s="212"/>
      <c r="AF518" s="212"/>
      <c r="AG518" s="212" t="s">
        <v>231</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19"/>
      <c r="B519" s="220"/>
      <c r="C519" s="247" t="s">
        <v>769</v>
      </c>
      <c r="D519" s="223"/>
      <c r="E519" s="224">
        <v>7</v>
      </c>
      <c r="F519" s="222"/>
      <c r="G519" s="222"/>
      <c r="H519" s="222"/>
      <c r="I519" s="222"/>
      <c r="J519" s="222"/>
      <c r="K519" s="222"/>
      <c r="L519" s="222"/>
      <c r="M519" s="222"/>
      <c r="N519" s="221"/>
      <c r="O519" s="221"/>
      <c r="P519" s="221"/>
      <c r="Q519" s="221"/>
      <c r="R519" s="222"/>
      <c r="S519" s="222"/>
      <c r="T519" s="222"/>
      <c r="U519" s="222"/>
      <c r="V519" s="222"/>
      <c r="W519" s="222"/>
      <c r="X519" s="222"/>
      <c r="Y519" s="212"/>
      <c r="Z519" s="212"/>
      <c r="AA519" s="212"/>
      <c r="AB519" s="212"/>
      <c r="AC519" s="212"/>
      <c r="AD519" s="212"/>
      <c r="AE519" s="212"/>
      <c r="AF519" s="212"/>
      <c r="AG519" s="212" t="s">
        <v>231</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47" t="s">
        <v>770</v>
      </c>
      <c r="D520" s="223"/>
      <c r="E520" s="224">
        <v>4</v>
      </c>
      <c r="F520" s="222"/>
      <c r="G520" s="222"/>
      <c r="H520" s="222"/>
      <c r="I520" s="222"/>
      <c r="J520" s="222"/>
      <c r="K520" s="222"/>
      <c r="L520" s="222"/>
      <c r="M520" s="222"/>
      <c r="N520" s="221"/>
      <c r="O520" s="221"/>
      <c r="P520" s="221"/>
      <c r="Q520" s="221"/>
      <c r="R520" s="222"/>
      <c r="S520" s="222"/>
      <c r="T520" s="222"/>
      <c r="U520" s="222"/>
      <c r="V520" s="222"/>
      <c r="W520" s="222"/>
      <c r="X520" s="222"/>
      <c r="Y520" s="212"/>
      <c r="Z520" s="212"/>
      <c r="AA520" s="212"/>
      <c r="AB520" s="212"/>
      <c r="AC520" s="212"/>
      <c r="AD520" s="212"/>
      <c r="AE520" s="212"/>
      <c r="AF520" s="212"/>
      <c r="AG520" s="212" t="s">
        <v>231</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ht="22.5" outlineLevel="1" x14ac:dyDescent="0.2">
      <c r="A521" s="232">
        <v>65</v>
      </c>
      <c r="B521" s="233" t="s">
        <v>771</v>
      </c>
      <c r="C521" s="244" t="s">
        <v>772</v>
      </c>
      <c r="D521" s="234" t="s">
        <v>730</v>
      </c>
      <c r="E521" s="235">
        <v>3</v>
      </c>
      <c r="F521" s="236"/>
      <c r="G521" s="237">
        <f>ROUND(E521*F521,2)</f>
        <v>0</v>
      </c>
      <c r="H521" s="236"/>
      <c r="I521" s="237">
        <f>ROUND(E521*H521,2)</f>
        <v>0</v>
      </c>
      <c r="J521" s="236"/>
      <c r="K521" s="237">
        <f>ROUND(E521*J521,2)</f>
        <v>0</v>
      </c>
      <c r="L521" s="237">
        <v>21</v>
      </c>
      <c r="M521" s="237">
        <f>G521*(1+L521/100)</f>
        <v>0</v>
      </c>
      <c r="N521" s="235">
        <v>6.6E-3</v>
      </c>
      <c r="O521" s="235">
        <f>ROUND(E521*N521,2)</f>
        <v>0.02</v>
      </c>
      <c r="P521" s="235">
        <v>0</v>
      </c>
      <c r="Q521" s="235">
        <f>ROUND(E521*P521,2)</f>
        <v>0</v>
      </c>
      <c r="R521" s="237" t="s">
        <v>692</v>
      </c>
      <c r="S521" s="237" t="s">
        <v>224</v>
      </c>
      <c r="T521" s="238" t="s">
        <v>224</v>
      </c>
      <c r="U521" s="222">
        <v>0.56000000000000005</v>
      </c>
      <c r="V521" s="222">
        <f>ROUND(E521*U521,2)</f>
        <v>1.68</v>
      </c>
      <c r="W521" s="222"/>
      <c r="X521" s="222" t="s">
        <v>273</v>
      </c>
      <c r="Y521" s="212"/>
      <c r="Z521" s="212"/>
      <c r="AA521" s="212"/>
      <c r="AB521" s="212"/>
      <c r="AC521" s="212"/>
      <c r="AD521" s="212"/>
      <c r="AE521" s="212"/>
      <c r="AF521" s="212"/>
      <c r="AG521" s="212" t="s">
        <v>274</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19"/>
      <c r="B522" s="220"/>
      <c r="C522" s="247" t="s">
        <v>767</v>
      </c>
      <c r="D522" s="223"/>
      <c r="E522" s="224"/>
      <c r="F522" s="222"/>
      <c r="G522" s="222"/>
      <c r="H522" s="222"/>
      <c r="I522" s="222"/>
      <c r="J522" s="222"/>
      <c r="K522" s="222"/>
      <c r="L522" s="222"/>
      <c r="M522" s="222"/>
      <c r="N522" s="221"/>
      <c r="O522" s="221"/>
      <c r="P522" s="221"/>
      <c r="Q522" s="221"/>
      <c r="R522" s="222"/>
      <c r="S522" s="222"/>
      <c r="T522" s="222"/>
      <c r="U522" s="222"/>
      <c r="V522" s="222"/>
      <c r="W522" s="222"/>
      <c r="X522" s="222"/>
      <c r="Y522" s="212"/>
      <c r="Z522" s="212"/>
      <c r="AA522" s="212"/>
      <c r="AB522" s="212"/>
      <c r="AC522" s="212"/>
      <c r="AD522" s="212"/>
      <c r="AE522" s="212"/>
      <c r="AF522" s="212"/>
      <c r="AG522" s="212" t="s">
        <v>231</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19"/>
      <c r="B523" s="220"/>
      <c r="C523" s="247" t="s">
        <v>773</v>
      </c>
      <c r="D523" s="223"/>
      <c r="E523" s="224">
        <v>3</v>
      </c>
      <c r="F523" s="222"/>
      <c r="G523" s="222"/>
      <c r="H523" s="222"/>
      <c r="I523" s="222"/>
      <c r="J523" s="222"/>
      <c r="K523" s="222"/>
      <c r="L523" s="222"/>
      <c r="M523" s="222"/>
      <c r="N523" s="221"/>
      <c r="O523" s="221"/>
      <c r="P523" s="221"/>
      <c r="Q523" s="221"/>
      <c r="R523" s="222"/>
      <c r="S523" s="222"/>
      <c r="T523" s="222"/>
      <c r="U523" s="222"/>
      <c r="V523" s="222"/>
      <c r="W523" s="222"/>
      <c r="X523" s="222"/>
      <c r="Y523" s="212"/>
      <c r="Z523" s="212"/>
      <c r="AA523" s="212"/>
      <c r="AB523" s="212"/>
      <c r="AC523" s="212"/>
      <c r="AD523" s="212"/>
      <c r="AE523" s="212"/>
      <c r="AF523" s="212"/>
      <c r="AG523" s="212" t="s">
        <v>231</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ht="33.75" outlineLevel="1" x14ac:dyDescent="0.2">
      <c r="A524" s="232">
        <v>66</v>
      </c>
      <c r="B524" s="233" t="s">
        <v>774</v>
      </c>
      <c r="C524" s="244" t="s">
        <v>775</v>
      </c>
      <c r="D524" s="234" t="s">
        <v>331</v>
      </c>
      <c r="E524" s="235">
        <v>31.103999999999999</v>
      </c>
      <c r="F524" s="236"/>
      <c r="G524" s="237">
        <f>ROUND(E524*F524,2)</f>
        <v>0</v>
      </c>
      <c r="H524" s="236"/>
      <c r="I524" s="237">
        <f>ROUND(E524*H524,2)</f>
        <v>0</v>
      </c>
      <c r="J524" s="236"/>
      <c r="K524" s="237">
        <f>ROUND(E524*J524,2)</f>
        <v>0</v>
      </c>
      <c r="L524" s="237">
        <v>21</v>
      </c>
      <c r="M524" s="237">
        <f>G524*(1+L524/100)</f>
        <v>0</v>
      </c>
      <c r="N524" s="235">
        <v>2.5</v>
      </c>
      <c r="O524" s="235">
        <f>ROUND(E524*N524,2)</f>
        <v>77.760000000000005</v>
      </c>
      <c r="P524" s="235">
        <v>0</v>
      </c>
      <c r="Q524" s="235">
        <f>ROUND(E524*P524,2)</f>
        <v>0</v>
      </c>
      <c r="R524" s="237" t="s">
        <v>692</v>
      </c>
      <c r="S524" s="237" t="s">
        <v>224</v>
      </c>
      <c r="T524" s="238" t="s">
        <v>224</v>
      </c>
      <c r="U524" s="222">
        <v>1.4490000000000001</v>
      </c>
      <c r="V524" s="222">
        <f>ROUND(E524*U524,2)</f>
        <v>45.07</v>
      </c>
      <c r="W524" s="222"/>
      <c r="X524" s="222" t="s">
        <v>273</v>
      </c>
      <c r="Y524" s="212"/>
      <c r="Z524" s="212"/>
      <c r="AA524" s="212"/>
      <c r="AB524" s="212"/>
      <c r="AC524" s="212"/>
      <c r="AD524" s="212"/>
      <c r="AE524" s="212"/>
      <c r="AF524" s="212"/>
      <c r="AG524" s="212" t="s">
        <v>274</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19"/>
      <c r="B525" s="220"/>
      <c r="C525" s="266" t="s">
        <v>776</v>
      </c>
      <c r="D525" s="258"/>
      <c r="E525" s="258"/>
      <c r="F525" s="258"/>
      <c r="G525" s="258"/>
      <c r="H525" s="222"/>
      <c r="I525" s="222"/>
      <c r="J525" s="222"/>
      <c r="K525" s="222"/>
      <c r="L525" s="222"/>
      <c r="M525" s="222"/>
      <c r="N525" s="221"/>
      <c r="O525" s="221"/>
      <c r="P525" s="221"/>
      <c r="Q525" s="221"/>
      <c r="R525" s="222"/>
      <c r="S525" s="222"/>
      <c r="T525" s="222"/>
      <c r="U525" s="222"/>
      <c r="V525" s="222"/>
      <c r="W525" s="222"/>
      <c r="X525" s="222"/>
      <c r="Y525" s="212"/>
      <c r="Z525" s="212"/>
      <c r="AA525" s="212"/>
      <c r="AB525" s="212"/>
      <c r="AC525" s="212"/>
      <c r="AD525" s="212"/>
      <c r="AE525" s="212"/>
      <c r="AF525" s="212"/>
      <c r="AG525" s="212" t="s">
        <v>276</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19"/>
      <c r="B526" s="220"/>
      <c r="C526" s="247" t="s">
        <v>777</v>
      </c>
      <c r="D526" s="223"/>
      <c r="E526" s="224">
        <v>31.103999999999999</v>
      </c>
      <c r="F526" s="222"/>
      <c r="G526" s="222"/>
      <c r="H526" s="222"/>
      <c r="I526" s="222"/>
      <c r="J526" s="222"/>
      <c r="K526" s="222"/>
      <c r="L526" s="222"/>
      <c r="M526" s="222"/>
      <c r="N526" s="221"/>
      <c r="O526" s="221"/>
      <c r="P526" s="221"/>
      <c r="Q526" s="221"/>
      <c r="R526" s="222"/>
      <c r="S526" s="222"/>
      <c r="T526" s="222"/>
      <c r="U526" s="222"/>
      <c r="V526" s="222"/>
      <c r="W526" s="222"/>
      <c r="X526" s="222"/>
      <c r="Y526" s="212"/>
      <c r="Z526" s="212"/>
      <c r="AA526" s="212"/>
      <c r="AB526" s="212"/>
      <c r="AC526" s="212"/>
      <c r="AD526" s="212"/>
      <c r="AE526" s="212"/>
      <c r="AF526" s="212"/>
      <c r="AG526" s="212" t="s">
        <v>231</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ht="33.75" outlineLevel="1" x14ac:dyDescent="0.2">
      <c r="A527" s="232">
        <v>67</v>
      </c>
      <c r="B527" s="233" t="s">
        <v>778</v>
      </c>
      <c r="C527" s="244" t="s">
        <v>779</v>
      </c>
      <c r="D527" s="234" t="s">
        <v>331</v>
      </c>
      <c r="E527" s="235">
        <v>5.335</v>
      </c>
      <c r="F527" s="236"/>
      <c r="G527" s="237">
        <f>ROUND(E527*F527,2)</f>
        <v>0</v>
      </c>
      <c r="H527" s="236"/>
      <c r="I527" s="237">
        <f>ROUND(E527*H527,2)</f>
        <v>0</v>
      </c>
      <c r="J527" s="236"/>
      <c r="K527" s="237">
        <f>ROUND(E527*J527,2)</f>
        <v>0</v>
      </c>
      <c r="L527" s="237">
        <v>21</v>
      </c>
      <c r="M527" s="237">
        <f>G527*(1+L527/100)</f>
        <v>0</v>
      </c>
      <c r="N527" s="235">
        <v>2.5</v>
      </c>
      <c r="O527" s="235">
        <f>ROUND(E527*N527,2)</f>
        <v>13.34</v>
      </c>
      <c r="P527" s="235">
        <v>0</v>
      </c>
      <c r="Q527" s="235">
        <f>ROUND(E527*P527,2)</f>
        <v>0</v>
      </c>
      <c r="R527" s="237" t="s">
        <v>692</v>
      </c>
      <c r="S527" s="237" t="s">
        <v>224</v>
      </c>
      <c r="T527" s="238" t="s">
        <v>224</v>
      </c>
      <c r="U527" s="222">
        <v>1.4490000000000001</v>
      </c>
      <c r="V527" s="222">
        <f>ROUND(E527*U527,2)</f>
        <v>7.73</v>
      </c>
      <c r="W527" s="222"/>
      <c r="X527" s="222" t="s">
        <v>273</v>
      </c>
      <c r="Y527" s="212"/>
      <c r="Z527" s="212"/>
      <c r="AA527" s="212"/>
      <c r="AB527" s="212"/>
      <c r="AC527" s="212"/>
      <c r="AD527" s="212"/>
      <c r="AE527" s="212"/>
      <c r="AF527" s="212"/>
      <c r="AG527" s="212" t="s">
        <v>274</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19"/>
      <c r="B528" s="220"/>
      <c r="C528" s="266" t="s">
        <v>776</v>
      </c>
      <c r="D528" s="258"/>
      <c r="E528" s="258"/>
      <c r="F528" s="258"/>
      <c r="G528" s="258"/>
      <c r="H528" s="222"/>
      <c r="I528" s="222"/>
      <c r="J528" s="222"/>
      <c r="K528" s="222"/>
      <c r="L528" s="222"/>
      <c r="M528" s="222"/>
      <c r="N528" s="221"/>
      <c r="O528" s="221"/>
      <c r="P528" s="221"/>
      <c r="Q528" s="221"/>
      <c r="R528" s="222"/>
      <c r="S528" s="222"/>
      <c r="T528" s="222"/>
      <c r="U528" s="222"/>
      <c r="V528" s="222"/>
      <c r="W528" s="222"/>
      <c r="X528" s="222"/>
      <c r="Y528" s="212"/>
      <c r="Z528" s="212"/>
      <c r="AA528" s="212"/>
      <c r="AB528" s="212"/>
      <c r="AC528" s="212"/>
      <c r="AD528" s="212"/>
      <c r="AE528" s="212"/>
      <c r="AF528" s="212"/>
      <c r="AG528" s="212" t="s">
        <v>276</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47" t="s">
        <v>752</v>
      </c>
      <c r="D529" s="223"/>
      <c r="E529" s="224"/>
      <c r="F529" s="222"/>
      <c r="G529" s="222"/>
      <c r="H529" s="222"/>
      <c r="I529" s="222"/>
      <c r="J529" s="222"/>
      <c r="K529" s="222"/>
      <c r="L529" s="222"/>
      <c r="M529" s="222"/>
      <c r="N529" s="221"/>
      <c r="O529" s="221"/>
      <c r="P529" s="221"/>
      <c r="Q529" s="221"/>
      <c r="R529" s="222"/>
      <c r="S529" s="222"/>
      <c r="T529" s="222"/>
      <c r="U529" s="222"/>
      <c r="V529" s="222"/>
      <c r="W529" s="222"/>
      <c r="X529" s="222"/>
      <c r="Y529" s="212"/>
      <c r="Z529" s="212"/>
      <c r="AA529" s="212"/>
      <c r="AB529" s="212"/>
      <c r="AC529" s="212"/>
      <c r="AD529" s="212"/>
      <c r="AE529" s="212"/>
      <c r="AF529" s="212"/>
      <c r="AG529" s="212" t="s">
        <v>231</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19"/>
      <c r="B530" s="220"/>
      <c r="C530" s="247" t="s">
        <v>780</v>
      </c>
      <c r="D530" s="223"/>
      <c r="E530" s="224">
        <v>0.68600000000000005</v>
      </c>
      <c r="F530" s="222"/>
      <c r="G530" s="222"/>
      <c r="H530" s="222"/>
      <c r="I530" s="222"/>
      <c r="J530" s="222"/>
      <c r="K530" s="222"/>
      <c r="L530" s="222"/>
      <c r="M530" s="222"/>
      <c r="N530" s="221"/>
      <c r="O530" s="221"/>
      <c r="P530" s="221"/>
      <c r="Q530" s="221"/>
      <c r="R530" s="222"/>
      <c r="S530" s="222"/>
      <c r="T530" s="222"/>
      <c r="U530" s="222"/>
      <c r="V530" s="222"/>
      <c r="W530" s="222"/>
      <c r="X530" s="222"/>
      <c r="Y530" s="212"/>
      <c r="Z530" s="212"/>
      <c r="AA530" s="212"/>
      <c r="AB530" s="212"/>
      <c r="AC530" s="212"/>
      <c r="AD530" s="212"/>
      <c r="AE530" s="212"/>
      <c r="AF530" s="212"/>
      <c r="AG530" s="212" t="s">
        <v>231</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19"/>
      <c r="B531" s="220"/>
      <c r="C531" s="247" t="s">
        <v>781</v>
      </c>
      <c r="D531" s="223"/>
      <c r="E531" s="224">
        <v>0.28899999999999998</v>
      </c>
      <c r="F531" s="222"/>
      <c r="G531" s="222"/>
      <c r="H531" s="222"/>
      <c r="I531" s="222"/>
      <c r="J531" s="222"/>
      <c r="K531" s="222"/>
      <c r="L531" s="222"/>
      <c r="M531" s="222"/>
      <c r="N531" s="221"/>
      <c r="O531" s="221"/>
      <c r="P531" s="221"/>
      <c r="Q531" s="221"/>
      <c r="R531" s="222"/>
      <c r="S531" s="222"/>
      <c r="T531" s="222"/>
      <c r="U531" s="222"/>
      <c r="V531" s="222"/>
      <c r="W531" s="222"/>
      <c r="X531" s="222"/>
      <c r="Y531" s="212"/>
      <c r="Z531" s="212"/>
      <c r="AA531" s="212"/>
      <c r="AB531" s="212"/>
      <c r="AC531" s="212"/>
      <c r="AD531" s="212"/>
      <c r="AE531" s="212"/>
      <c r="AF531" s="212"/>
      <c r="AG531" s="212" t="s">
        <v>231</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19"/>
      <c r="B532" s="220"/>
      <c r="C532" s="247" t="s">
        <v>782</v>
      </c>
      <c r="D532" s="223"/>
      <c r="E532" s="224">
        <v>0.28899999999999998</v>
      </c>
      <c r="F532" s="222"/>
      <c r="G532" s="222"/>
      <c r="H532" s="222"/>
      <c r="I532" s="222"/>
      <c r="J532" s="222"/>
      <c r="K532" s="222"/>
      <c r="L532" s="222"/>
      <c r="M532" s="222"/>
      <c r="N532" s="221"/>
      <c r="O532" s="221"/>
      <c r="P532" s="221"/>
      <c r="Q532" s="221"/>
      <c r="R532" s="222"/>
      <c r="S532" s="222"/>
      <c r="T532" s="222"/>
      <c r="U532" s="222"/>
      <c r="V532" s="222"/>
      <c r="W532" s="222"/>
      <c r="X532" s="222"/>
      <c r="Y532" s="212"/>
      <c r="Z532" s="212"/>
      <c r="AA532" s="212"/>
      <c r="AB532" s="212"/>
      <c r="AC532" s="212"/>
      <c r="AD532" s="212"/>
      <c r="AE532" s="212"/>
      <c r="AF532" s="212"/>
      <c r="AG532" s="212" t="s">
        <v>231</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19"/>
      <c r="B533" s="220"/>
      <c r="C533" s="247" t="s">
        <v>783</v>
      </c>
      <c r="D533" s="223"/>
      <c r="E533" s="224">
        <v>0.28899999999999998</v>
      </c>
      <c r="F533" s="222"/>
      <c r="G533" s="222"/>
      <c r="H533" s="222"/>
      <c r="I533" s="222"/>
      <c r="J533" s="222"/>
      <c r="K533" s="222"/>
      <c r="L533" s="222"/>
      <c r="M533" s="222"/>
      <c r="N533" s="221"/>
      <c r="O533" s="221"/>
      <c r="P533" s="221"/>
      <c r="Q533" s="221"/>
      <c r="R533" s="222"/>
      <c r="S533" s="222"/>
      <c r="T533" s="222"/>
      <c r="U533" s="222"/>
      <c r="V533" s="222"/>
      <c r="W533" s="222"/>
      <c r="X533" s="222"/>
      <c r="Y533" s="212"/>
      <c r="Z533" s="212"/>
      <c r="AA533" s="212"/>
      <c r="AB533" s="212"/>
      <c r="AC533" s="212"/>
      <c r="AD533" s="212"/>
      <c r="AE533" s="212"/>
      <c r="AF533" s="212"/>
      <c r="AG533" s="212" t="s">
        <v>231</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19"/>
      <c r="B534" s="220"/>
      <c r="C534" s="247" t="s">
        <v>784</v>
      </c>
      <c r="D534" s="223"/>
      <c r="E534" s="224">
        <v>0.28899999999999998</v>
      </c>
      <c r="F534" s="222"/>
      <c r="G534" s="222"/>
      <c r="H534" s="222"/>
      <c r="I534" s="222"/>
      <c r="J534" s="222"/>
      <c r="K534" s="222"/>
      <c r="L534" s="222"/>
      <c r="M534" s="222"/>
      <c r="N534" s="221"/>
      <c r="O534" s="221"/>
      <c r="P534" s="221"/>
      <c r="Q534" s="221"/>
      <c r="R534" s="222"/>
      <c r="S534" s="222"/>
      <c r="T534" s="222"/>
      <c r="U534" s="222"/>
      <c r="V534" s="222"/>
      <c r="W534" s="222"/>
      <c r="X534" s="222"/>
      <c r="Y534" s="212"/>
      <c r="Z534" s="212"/>
      <c r="AA534" s="212"/>
      <c r="AB534" s="212"/>
      <c r="AC534" s="212"/>
      <c r="AD534" s="212"/>
      <c r="AE534" s="212"/>
      <c r="AF534" s="212"/>
      <c r="AG534" s="212" t="s">
        <v>231</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19"/>
      <c r="B535" s="220"/>
      <c r="C535" s="247" t="s">
        <v>785</v>
      </c>
      <c r="D535" s="223"/>
      <c r="E535" s="224">
        <v>1.2250000000000001</v>
      </c>
      <c r="F535" s="222"/>
      <c r="G535" s="222"/>
      <c r="H535" s="222"/>
      <c r="I535" s="222"/>
      <c r="J535" s="222"/>
      <c r="K535" s="222"/>
      <c r="L535" s="222"/>
      <c r="M535" s="222"/>
      <c r="N535" s="221"/>
      <c r="O535" s="221"/>
      <c r="P535" s="221"/>
      <c r="Q535" s="221"/>
      <c r="R535" s="222"/>
      <c r="S535" s="222"/>
      <c r="T535" s="222"/>
      <c r="U535" s="222"/>
      <c r="V535" s="222"/>
      <c r="W535" s="222"/>
      <c r="X535" s="222"/>
      <c r="Y535" s="212"/>
      <c r="Z535" s="212"/>
      <c r="AA535" s="212"/>
      <c r="AB535" s="212"/>
      <c r="AC535" s="212"/>
      <c r="AD535" s="212"/>
      <c r="AE535" s="212"/>
      <c r="AF535" s="212"/>
      <c r="AG535" s="212" t="s">
        <v>231</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19"/>
      <c r="B536" s="220"/>
      <c r="C536" s="247" t="s">
        <v>786</v>
      </c>
      <c r="D536" s="223"/>
      <c r="E536" s="224">
        <v>0.72899999999999998</v>
      </c>
      <c r="F536" s="222"/>
      <c r="G536" s="222"/>
      <c r="H536" s="222"/>
      <c r="I536" s="222"/>
      <c r="J536" s="222"/>
      <c r="K536" s="222"/>
      <c r="L536" s="222"/>
      <c r="M536" s="222"/>
      <c r="N536" s="221"/>
      <c r="O536" s="221"/>
      <c r="P536" s="221"/>
      <c r="Q536" s="221"/>
      <c r="R536" s="222"/>
      <c r="S536" s="222"/>
      <c r="T536" s="222"/>
      <c r="U536" s="222"/>
      <c r="V536" s="222"/>
      <c r="W536" s="222"/>
      <c r="X536" s="222"/>
      <c r="Y536" s="212"/>
      <c r="Z536" s="212"/>
      <c r="AA536" s="212"/>
      <c r="AB536" s="212"/>
      <c r="AC536" s="212"/>
      <c r="AD536" s="212"/>
      <c r="AE536" s="212"/>
      <c r="AF536" s="212"/>
      <c r="AG536" s="212" t="s">
        <v>231</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19"/>
      <c r="B537" s="220"/>
      <c r="C537" s="247" t="s">
        <v>787</v>
      </c>
      <c r="D537" s="223"/>
      <c r="E537" s="224">
        <v>0.4</v>
      </c>
      <c r="F537" s="222"/>
      <c r="G537" s="222"/>
      <c r="H537" s="222"/>
      <c r="I537" s="222"/>
      <c r="J537" s="222"/>
      <c r="K537" s="222"/>
      <c r="L537" s="222"/>
      <c r="M537" s="222"/>
      <c r="N537" s="221"/>
      <c r="O537" s="221"/>
      <c r="P537" s="221"/>
      <c r="Q537" s="221"/>
      <c r="R537" s="222"/>
      <c r="S537" s="222"/>
      <c r="T537" s="222"/>
      <c r="U537" s="222"/>
      <c r="V537" s="222"/>
      <c r="W537" s="222"/>
      <c r="X537" s="222"/>
      <c r="Y537" s="212"/>
      <c r="Z537" s="212"/>
      <c r="AA537" s="212"/>
      <c r="AB537" s="212"/>
      <c r="AC537" s="212"/>
      <c r="AD537" s="212"/>
      <c r="AE537" s="212"/>
      <c r="AF537" s="212"/>
      <c r="AG537" s="212" t="s">
        <v>231</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19"/>
      <c r="B538" s="220"/>
      <c r="C538" s="247" t="s">
        <v>788</v>
      </c>
      <c r="D538" s="223"/>
      <c r="E538" s="224">
        <v>0.22500000000000001</v>
      </c>
      <c r="F538" s="222"/>
      <c r="G538" s="222"/>
      <c r="H538" s="222"/>
      <c r="I538" s="222"/>
      <c r="J538" s="222"/>
      <c r="K538" s="222"/>
      <c r="L538" s="222"/>
      <c r="M538" s="222"/>
      <c r="N538" s="221"/>
      <c r="O538" s="221"/>
      <c r="P538" s="221"/>
      <c r="Q538" s="221"/>
      <c r="R538" s="222"/>
      <c r="S538" s="222"/>
      <c r="T538" s="222"/>
      <c r="U538" s="222"/>
      <c r="V538" s="222"/>
      <c r="W538" s="222"/>
      <c r="X538" s="222"/>
      <c r="Y538" s="212"/>
      <c r="Z538" s="212"/>
      <c r="AA538" s="212"/>
      <c r="AB538" s="212"/>
      <c r="AC538" s="212"/>
      <c r="AD538" s="212"/>
      <c r="AE538" s="212"/>
      <c r="AF538" s="212"/>
      <c r="AG538" s="212" t="s">
        <v>231</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19"/>
      <c r="B539" s="220"/>
      <c r="C539" s="247" t="s">
        <v>789</v>
      </c>
      <c r="D539" s="223"/>
      <c r="E539" s="224">
        <v>0.22500000000000001</v>
      </c>
      <c r="F539" s="222"/>
      <c r="G539" s="222"/>
      <c r="H539" s="222"/>
      <c r="I539" s="222"/>
      <c r="J539" s="222"/>
      <c r="K539" s="222"/>
      <c r="L539" s="222"/>
      <c r="M539" s="222"/>
      <c r="N539" s="221"/>
      <c r="O539" s="221"/>
      <c r="P539" s="221"/>
      <c r="Q539" s="221"/>
      <c r="R539" s="222"/>
      <c r="S539" s="222"/>
      <c r="T539" s="222"/>
      <c r="U539" s="222"/>
      <c r="V539" s="222"/>
      <c r="W539" s="222"/>
      <c r="X539" s="222"/>
      <c r="Y539" s="212"/>
      <c r="Z539" s="212"/>
      <c r="AA539" s="212"/>
      <c r="AB539" s="212"/>
      <c r="AC539" s="212"/>
      <c r="AD539" s="212"/>
      <c r="AE539" s="212"/>
      <c r="AF539" s="212"/>
      <c r="AG539" s="212" t="s">
        <v>231</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19"/>
      <c r="B540" s="220"/>
      <c r="C540" s="247" t="s">
        <v>790</v>
      </c>
      <c r="D540" s="223"/>
      <c r="E540" s="224">
        <v>0.4</v>
      </c>
      <c r="F540" s="222"/>
      <c r="G540" s="222"/>
      <c r="H540" s="222"/>
      <c r="I540" s="222"/>
      <c r="J540" s="222"/>
      <c r="K540" s="222"/>
      <c r="L540" s="222"/>
      <c r="M540" s="222"/>
      <c r="N540" s="221"/>
      <c r="O540" s="221"/>
      <c r="P540" s="221"/>
      <c r="Q540" s="221"/>
      <c r="R540" s="222"/>
      <c r="S540" s="222"/>
      <c r="T540" s="222"/>
      <c r="U540" s="222"/>
      <c r="V540" s="222"/>
      <c r="W540" s="222"/>
      <c r="X540" s="222"/>
      <c r="Y540" s="212"/>
      <c r="Z540" s="212"/>
      <c r="AA540" s="212"/>
      <c r="AB540" s="212"/>
      <c r="AC540" s="212"/>
      <c r="AD540" s="212"/>
      <c r="AE540" s="212"/>
      <c r="AF540" s="212"/>
      <c r="AG540" s="212" t="s">
        <v>231</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19"/>
      <c r="B541" s="220"/>
      <c r="C541" s="247" t="s">
        <v>791</v>
      </c>
      <c r="D541" s="223"/>
      <c r="E541" s="224">
        <v>0.28899999999999998</v>
      </c>
      <c r="F541" s="222"/>
      <c r="G541" s="222"/>
      <c r="H541" s="222"/>
      <c r="I541" s="222"/>
      <c r="J541" s="222"/>
      <c r="K541" s="222"/>
      <c r="L541" s="222"/>
      <c r="M541" s="222"/>
      <c r="N541" s="221"/>
      <c r="O541" s="221"/>
      <c r="P541" s="221"/>
      <c r="Q541" s="221"/>
      <c r="R541" s="222"/>
      <c r="S541" s="222"/>
      <c r="T541" s="222"/>
      <c r="U541" s="222"/>
      <c r="V541" s="222"/>
      <c r="W541" s="222"/>
      <c r="X541" s="222"/>
      <c r="Y541" s="212"/>
      <c r="Z541" s="212"/>
      <c r="AA541" s="212"/>
      <c r="AB541" s="212"/>
      <c r="AC541" s="212"/>
      <c r="AD541" s="212"/>
      <c r="AE541" s="212"/>
      <c r="AF541" s="212"/>
      <c r="AG541" s="212" t="s">
        <v>231</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ht="22.5" outlineLevel="1" x14ac:dyDescent="0.2">
      <c r="A542" s="232">
        <v>68</v>
      </c>
      <c r="B542" s="233" t="s">
        <v>792</v>
      </c>
      <c r="C542" s="244" t="s">
        <v>793</v>
      </c>
      <c r="D542" s="234" t="s">
        <v>331</v>
      </c>
      <c r="E542" s="235">
        <v>14.423310000000001</v>
      </c>
      <c r="F542" s="236"/>
      <c r="G542" s="237">
        <f>ROUND(E542*F542,2)</f>
        <v>0</v>
      </c>
      <c r="H542" s="236"/>
      <c r="I542" s="237">
        <f>ROUND(E542*H542,2)</f>
        <v>0</v>
      </c>
      <c r="J542" s="236"/>
      <c r="K542" s="237">
        <f>ROUND(E542*J542,2)</f>
        <v>0</v>
      </c>
      <c r="L542" s="237">
        <v>21</v>
      </c>
      <c r="M542" s="237">
        <f>G542*(1+L542/100)</f>
        <v>0</v>
      </c>
      <c r="N542" s="235">
        <v>2.5</v>
      </c>
      <c r="O542" s="235">
        <f>ROUND(E542*N542,2)</f>
        <v>36.06</v>
      </c>
      <c r="P542" s="235">
        <v>0</v>
      </c>
      <c r="Q542" s="235">
        <f>ROUND(E542*P542,2)</f>
        <v>0</v>
      </c>
      <c r="R542" s="237" t="s">
        <v>692</v>
      </c>
      <c r="S542" s="237" t="s">
        <v>224</v>
      </c>
      <c r="T542" s="238" t="s">
        <v>224</v>
      </c>
      <c r="U542" s="222">
        <v>1.37</v>
      </c>
      <c r="V542" s="222">
        <f>ROUND(E542*U542,2)</f>
        <v>19.760000000000002</v>
      </c>
      <c r="W542" s="222"/>
      <c r="X542" s="222" t="s">
        <v>273</v>
      </c>
      <c r="Y542" s="212"/>
      <c r="Z542" s="212"/>
      <c r="AA542" s="212"/>
      <c r="AB542" s="212"/>
      <c r="AC542" s="212"/>
      <c r="AD542" s="212"/>
      <c r="AE542" s="212"/>
      <c r="AF542" s="212"/>
      <c r="AG542" s="212" t="s">
        <v>304</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c r="B543" s="220"/>
      <c r="C543" s="266" t="s">
        <v>776</v>
      </c>
      <c r="D543" s="258"/>
      <c r="E543" s="258"/>
      <c r="F543" s="258"/>
      <c r="G543" s="258"/>
      <c r="H543" s="222"/>
      <c r="I543" s="222"/>
      <c r="J543" s="222"/>
      <c r="K543" s="222"/>
      <c r="L543" s="222"/>
      <c r="M543" s="222"/>
      <c r="N543" s="221"/>
      <c r="O543" s="221"/>
      <c r="P543" s="221"/>
      <c r="Q543" s="221"/>
      <c r="R543" s="222"/>
      <c r="S543" s="222"/>
      <c r="T543" s="222"/>
      <c r="U543" s="222"/>
      <c r="V543" s="222"/>
      <c r="W543" s="222"/>
      <c r="X543" s="222"/>
      <c r="Y543" s="212"/>
      <c r="Z543" s="212"/>
      <c r="AA543" s="212"/>
      <c r="AB543" s="212"/>
      <c r="AC543" s="212"/>
      <c r="AD543" s="212"/>
      <c r="AE543" s="212"/>
      <c r="AF543" s="212"/>
      <c r="AG543" s="212" t="s">
        <v>276</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47" t="s">
        <v>794</v>
      </c>
      <c r="D544" s="223"/>
      <c r="E544" s="224">
        <v>5.54861</v>
      </c>
      <c r="F544" s="222"/>
      <c r="G544" s="222"/>
      <c r="H544" s="222"/>
      <c r="I544" s="222"/>
      <c r="J544" s="222"/>
      <c r="K544" s="222"/>
      <c r="L544" s="222"/>
      <c r="M544" s="222"/>
      <c r="N544" s="221"/>
      <c r="O544" s="221"/>
      <c r="P544" s="221"/>
      <c r="Q544" s="221"/>
      <c r="R544" s="222"/>
      <c r="S544" s="222"/>
      <c r="T544" s="222"/>
      <c r="U544" s="222"/>
      <c r="V544" s="222"/>
      <c r="W544" s="222"/>
      <c r="X544" s="222"/>
      <c r="Y544" s="212"/>
      <c r="Z544" s="212"/>
      <c r="AA544" s="212"/>
      <c r="AB544" s="212"/>
      <c r="AC544" s="212"/>
      <c r="AD544" s="212"/>
      <c r="AE544" s="212"/>
      <c r="AF544" s="212"/>
      <c r="AG544" s="212" t="s">
        <v>231</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19"/>
      <c r="B545" s="220"/>
      <c r="C545" s="247" t="s">
        <v>795</v>
      </c>
      <c r="D545" s="223"/>
      <c r="E545" s="224">
        <v>8.8747000000000007</v>
      </c>
      <c r="F545" s="222"/>
      <c r="G545" s="222"/>
      <c r="H545" s="222"/>
      <c r="I545" s="222"/>
      <c r="J545" s="222"/>
      <c r="K545" s="222"/>
      <c r="L545" s="222"/>
      <c r="M545" s="222"/>
      <c r="N545" s="221"/>
      <c r="O545" s="221"/>
      <c r="P545" s="221"/>
      <c r="Q545" s="221"/>
      <c r="R545" s="222"/>
      <c r="S545" s="222"/>
      <c r="T545" s="222"/>
      <c r="U545" s="222"/>
      <c r="V545" s="222"/>
      <c r="W545" s="222"/>
      <c r="X545" s="222"/>
      <c r="Y545" s="212"/>
      <c r="Z545" s="212"/>
      <c r="AA545" s="212"/>
      <c r="AB545" s="212"/>
      <c r="AC545" s="212"/>
      <c r="AD545" s="212"/>
      <c r="AE545" s="212"/>
      <c r="AF545" s="212"/>
      <c r="AG545" s="212" t="s">
        <v>231</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2">
        <v>69</v>
      </c>
      <c r="B546" s="233" t="s">
        <v>796</v>
      </c>
      <c r="C546" s="244" t="s">
        <v>797</v>
      </c>
      <c r="D546" s="234" t="s">
        <v>730</v>
      </c>
      <c r="E546" s="235">
        <v>3.03</v>
      </c>
      <c r="F546" s="236"/>
      <c r="G546" s="237">
        <f>ROUND(E546*F546,2)</f>
        <v>0</v>
      </c>
      <c r="H546" s="236"/>
      <c r="I546" s="237">
        <f>ROUND(E546*H546,2)</f>
        <v>0</v>
      </c>
      <c r="J546" s="236"/>
      <c r="K546" s="237">
        <f>ROUND(E546*J546,2)</f>
        <v>0</v>
      </c>
      <c r="L546" s="237">
        <v>21</v>
      </c>
      <c r="M546" s="237">
        <f>G546*(1+L546/100)</f>
        <v>0</v>
      </c>
      <c r="N546" s="235">
        <v>0.04</v>
      </c>
      <c r="O546" s="235">
        <f>ROUND(E546*N546,2)</f>
        <v>0.12</v>
      </c>
      <c r="P546" s="235">
        <v>0</v>
      </c>
      <c r="Q546" s="235">
        <f>ROUND(E546*P546,2)</f>
        <v>0</v>
      </c>
      <c r="R546" s="237" t="s">
        <v>676</v>
      </c>
      <c r="S546" s="237" t="s">
        <v>224</v>
      </c>
      <c r="T546" s="238" t="s">
        <v>224</v>
      </c>
      <c r="U546" s="222">
        <v>0</v>
      </c>
      <c r="V546" s="222">
        <f>ROUND(E546*U546,2)</f>
        <v>0</v>
      </c>
      <c r="W546" s="222"/>
      <c r="X546" s="222" t="s">
        <v>677</v>
      </c>
      <c r="Y546" s="212"/>
      <c r="Z546" s="212"/>
      <c r="AA546" s="212"/>
      <c r="AB546" s="212"/>
      <c r="AC546" s="212"/>
      <c r="AD546" s="212"/>
      <c r="AE546" s="212"/>
      <c r="AF546" s="212"/>
      <c r="AG546" s="212" t="s">
        <v>678</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c r="B547" s="220"/>
      <c r="C547" s="247" t="s">
        <v>798</v>
      </c>
      <c r="D547" s="223"/>
      <c r="E547" s="224">
        <v>3.03</v>
      </c>
      <c r="F547" s="222"/>
      <c r="G547" s="222"/>
      <c r="H547" s="222"/>
      <c r="I547" s="222"/>
      <c r="J547" s="222"/>
      <c r="K547" s="222"/>
      <c r="L547" s="222"/>
      <c r="M547" s="222"/>
      <c r="N547" s="221"/>
      <c r="O547" s="221"/>
      <c r="P547" s="221"/>
      <c r="Q547" s="221"/>
      <c r="R547" s="222"/>
      <c r="S547" s="222"/>
      <c r="T547" s="222"/>
      <c r="U547" s="222"/>
      <c r="V547" s="222"/>
      <c r="W547" s="222"/>
      <c r="X547" s="222"/>
      <c r="Y547" s="212"/>
      <c r="Z547" s="212"/>
      <c r="AA547" s="212"/>
      <c r="AB547" s="212"/>
      <c r="AC547" s="212"/>
      <c r="AD547" s="212"/>
      <c r="AE547" s="212"/>
      <c r="AF547" s="212"/>
      <c r="AG547" s="212" t="s">
        <v>231</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ht="22.5" outlineLevel="1" x14ac:dyDescent="0.2">
      <c r="A548" s="232">
        <v>70</v>
      </c>
      <c r="B548" s="233" t="s">
        <v>799</v>
      </c>
      <c r="C548" s="244" t="s">
        <v>800</v>
      </c>
      <c r="D548" s="234" t="s">
        <v>730</v>
      </c>
      <c r="E548" s="235">
        <v>7.07</v>
      </c>
      <c r="F548" s="236"/>
      <c r="G548" s="237">
        <f>ROUND(E548*F548,2)</f>
        <v>0</v>
      </c>
      <c r="H548" s="236"/>
      <c r="I548" s="237">
        <f>ROUND(E548*H548,2)</f>
        <v>0</v>
      </c>
      <c r="J548" s="236"/>
      <c r="K548" s="237">
        <f>ROUND(E548*J548,2)</f>
        <v>0</v>
      </c>
      <c r="L548" s="237">
        <v>21</v>
      </c>
      <c r="M548" s="237">
        <f>G548*(1+L548/100)</f>
        <v>0</v>
      </c>
      <c r="N548" s="235">
        <v>5.3999999999999999E-2</v>
      </c>
      <c r="O548" s="235">
        <f>ROUND(E548*N548,2)</f>
        <v>0.38</v>
      </c>
      <c r="P548" s="235">
        <v>0</v>
      </c>
      <c r="Q548" s="235">
        <f>ROUND(E548*P548,2)</f>
        <v>0</v>
      </c>
      <c r="R548" s="237" t="s">
        <v>676</v>
      </c>
      <c r="S548" s="237" t="s">
        <v>224</v>
      </c>
      <c r="T548" s="238" t="s">
        <v>224</v>
      </c>
      <c r="U548" s="222">
        <v>0</v>
      </c>
      <c r="V548" s="222">
        <f>ROUND(E548*U548,2)</f>
        <v>0</v>
      </c>
      <c r="W548" s="222"/>
      <c r="X548" s="222" t="s">
        <v>677</v>
      </c>
      <c r="Y548" s="212"/>
      <c r="Z548" s="212"/>
      <c r="AA548" s="212"/>
      <c r="AB548" s="212"/>
      <c r="AC548" s="212"/>
      <c r="AD548" s="212"/>
      <c r="AE548" s="212"/>
      <c r="AF548" s="212"/>
      <c r="AG548" s="212" t="s">
        <v>678</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19"/>
      <c r="B549" s="220"/>
      <c r="C549" s="247" t="s">
        <v>801</v>
      </c>
      <c r="D549" s="223"/>
      <c r="E549" s="224">
        <v>7.07</v>
      </c>
      <c r="F549" s="222"/>
      <c r="G549" s="222"/>
      <c r="H549" s="222"/>
      <c r="I549" s="222"/>
      <c r="J549" s="222"/>
      <c r="K549" s="222"/>
      <c r="L549" s="222"/>
      <c r="M549" s="222"/>
      <c r="N549" s="221"/>
      <c r="O549" s="221"/>
      <c r="P549" s="221"/>
      <c r="Q549" s="221"/>
      <c r="R549" s="222"/>
      <c r="S549" s="222"/>
      <c r="T549" s="222"/>
      <c r="U549" s="222"/>
      <c r="V549" s="222"/>
      <c r="W549" s="222"/>
      <c r="X549" s="222"/>
      <c r="Y549" s="212"/>
      <c r="Z549" s="212"/>
      <c r="AA549" s="212"/>
      <c r="AB549" s="212"/>
      <c r="AC549" s="212"/>
      <c r="AD549" s="212"/>
      <c r="AE549" s="212"/>
      <c r="AF549" s="212"/>
      <c r="AG549" s="212" t="s">
        <v>231</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ht="22.5" outlineLevel="1" x14ac:dyDescent="0.2">
      <c r="A550" s="232">
        <v>71</v>
      </c>
      <c r="B550" s="233" t="s">
        <v>802</v>
      </c>
      <c r="C550" s="244" t="s">
        <v>803</v>
      </c>
      <c r="D550" s="234" t="s">
        <v>730</v>
      </c>
      <c r="E550" s="235">
        <v>4.04</v>
      </c>
      <c r="F550" s="236"/>
      <c r="G550" s="237">
        <f>ROUND(E550*F550,2)</f>
        <v>0</v>
      </c>
      <c r="H550" s="236"/>
      <c r="I550" s="237">
        <f>ROUND(E550*H550,2)</f>
        <v>0</v>
      </c>
      <c r="J550" s="236"/>
      <c r="K550" s="237">
        <f>ROUND(E550*J550,2)</f>
        <v>0</v>
      </c>
      <c r="L550" s="237">
        <v>21</v>
      </c>
      <c r="M550" s="237">
        <f>G550*(1+L550/100)</f>
        <v>0</v>
      </c>
      <c r="N550" s="235">
        <v>6.8000000000000005E-2</v>
      </c>
      <c r="O550" s="235">
        <f>ROUND(E550*N550,2)</f>
        <v>0.27</v>
      </c>
      <c r="P550" s="235">
        <v>0</v>
      </c>
      <c r="Q550" s="235">
        <f>ROUND(E550*P550,2)</f>
        <v>0</v>
      </c>
      <c r="R550" s="237" t="s">
        <v>676</v>
      </c>
      <c r="S550" s="237" t="s">
        <v>224</v>
      </c>
      <c r="T550" s="238" t="s">
        <v>224</v>
      </c>
      <c r="U550" s="222">
        <v>0</v>
      </c>
      <c r="V550" s="222">
        <f>ROUND(E550*U550,2)</f>
        <v>0</v>
      </c>
      <c r="W550" s="222"/>
      <c r="X550" s="222" t="s">
        <v>677</v>
      </c>
      <c r="Y550" s="212"/>
      <c r="Z550" s="212"/>
      <c r="AA550" s="212"/>
      <c r="AB550" s="212"/>
      <c r="AC550" s="212"/>
      <c r="AD550" s="212"/>
      <c r="AE550" s="212"/>
      <c r="AF550" s="212"/>
      <c r="AG550" s="212" t="s">
        <v>678</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19"/>
      <c r="B551" s="220"/>
      <c r="C551" s="247" t="s">
        <v>804</v>
      </c>
      <c r="D551" s="223"/>
      <c r="E551" s="224">
        <v>4.04</v>
      </c>
      <c r="F551" s="222"/>
      <c r="G551" s="222"/>
      <c r="H551" s="222"/>
      <c r="I551" s="222"/>
      <c r="J551" s="222"/>
      <c r="K551" s="222"/>
      <c r="L551" s="222"/>
      <c r="M551" s="222"/>
      <c r="N551" s="221"/>
      <c r="O551" s="221"/>
      <c r="P551" s="221"/>
      <c r="Q551" s="221"/>
      <c r="R551" s="222"/>
      <c r="S551" s="222"/>
      <c r="T551" s="222"/>
      <c r="U551" s="222"/>
      <c r="V551" s="222"/>
      <c r="W551" s="222"/>
      <c r="X551" s="222"/>
      <c r="Y551" s="212"/>
      <c r="Z551" s="212"/>
      <c r="AA551" s="212"/>
      <c r="AB551" s="212"/>
      <c r="AC551" s="212"/>
      <c r="AD551" s="212"/>
      <c r="AE551" s="212"/>
      <c r="AF551" s="212"/>
      <c r="AG551" s="212" t="s">
        <v>231</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ht="22.5" outlineLevel="1" x14ac:dyDescent="0.2">
      <c r="A552" s="232">
        <v>72</v>
      </c>
      <c r="B552" s="233" t="s">
        <v>805</v>
      </c>
      <c r="C552" s="244" t="s">
        <v>806</v>
      </c>
      <c r="D552" s="234" t="s">
        <v>730</v>
      </c>
      <c r="E552" s="235">
        <v>3.03</v>
      </c>
      <c r="F552" s="236"/>
      <c r="G552" s="237">
        <f>ROUND(E552*F552,2)</f>
        <v>0</v>
      </c>
      <c r="H552" s="236"/>
      <c r="I552" s="237">
        <f>ROUND(E552*H552,2)</f>
        <v>0</v>
      </c>
      <c r="J552" s="236"/>
      <c r="K552" s="237">
        <f>ROUND(E552*J552,2)</f>
        <v>0</v>
      </c>
      <c r="L552" s="237">
        <v>21</v>
      </c>
      <c r="M552" s="237">
        <f>G552*(1+L552/100)</f>
        <v>0</v>
      </c>
      <c r="N552" s="235">
        <v>8.1000000000000003E-2</v>
      </c>
      <c r="O552" s="235">
        <f>ROUND(E552*N552,2)</f>
        <v>0.25</v>
      </c>
      <c r="P552" s="235">
        <v>0</v>
      </c>
      <c r="Q552" s="235">
        <f>ROUND(E552*P552,2)</f>
        <v>0</v>
      </c>
      <c r="R552" s="237" t="s">
        <v>676</v>
      </c>
      <c r="S552" s="237" t="s">
        <v>224</v>
      </c>
      <c r="T552" s="238" t="s">
        <v>224</v>
      </c>
      <c r="U552" s="222">
        <v>0</v>
      </c>
      <c r="V552" s="222">
        <f>ROUND(E552*U552,2)</f>
        <v>0</v>
      </c>
      <c r="W552" s="222"/>
      <c r="X552" s="222" t="s">
        <v>677</v>
      </c>
      <c r="Y552" s="212"/>
      <c r="Z552" s="212"/>
      <c r="AA552" s="212"/>
      <c r="AB552" s="212"/>
      <c r="AC552" s="212"/>
      <c r="AD552" s="212"/>
      <c r="AE552" s="212"/>
      <c r="AF552" s="212"/>
      <c r="AG552" s="212" t="s">
        <v>678</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19"/>
      <c r="B553" s="220"/>
      <c r="C553" s="247" t="s">
        <v>807</v>
      </c>
      <c r="D553" s="223"/>
      <c r="E553" s="224">
        <v>3.03</v>
      </c>
      <c r="F553" s="222"/>
      <c r="G553" s="222"/>
      <c r="H553" s="222"/>
      <c r="I553" s="222"/>
      <c r="J553" s="222"/>
      <c r="K553" s="222"/>
      <c r="L553" s="222"/>
      <c r="M553" s="222"/>
      <c r="N553" s="221"/>
      <c r="O553" s="221"/>
      <c r="P553" s="221"/>
      <c r="Q553" s="221"/>
      <c r="R553" s="222"/>
      <c r="S553" s="222"/>
      <c r="T553" s="222"/>
      <c r="U553" s="222"/>
      <c r="V553" s="222"/>
      <c r="W553" s="222"/>
      <c r="X553" s="222"/>
      <c r="Y553" s="212"/>
      <c r="Z553" s="212"/>
      <c r="AA553" s="212"/>
      <c r="AB553" s="212"/>
      <c r="AC553" s="212"/>
      <c r="AD553" s="212"/>
      <c r="AE553" s="212"/>
      <c r="AF553" s="212"/>
      <c r="AG553" s="212" t="s">
        <v>231</v>
      </c>
      <c r="AH553" s="212">
        <v>5</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x14ac:dyDescent="0.2">
      <c r="A554" s="226" t="s">
        <v>219</v>
      </c>
      <c r="B554" s="227" t="s">
        <v>167</v>
      </c>
      <c r="C554" s="243" t="s">
        <v>168</v>
      </c>
      <c r="D554" s="228"/>
      <c r="E554" s="229"/>
      <c r="F554" s="230"/>
      <c r="G554" s="230">
        <f>SUMIF(AG555:AG567,"&lt;&gt;NOR",G555:G567)</f>
        <v>0</v>
      </c>
      <c r="H554" s="230"/>
      <c r="I554" s="230">
        <f>SUM(I555:I567)</f>
        <v>0</v>
      </c>
      <c r="J554" s="230"/>
      <c r="K554" s="230">
        <f>SUM(K555:K567)</f>
        <v>0</v>
      </c>
      <c r="L554" s="230"/>
      <c r="M554" s="230">
        <f>SUM(M555:M567)</f>
        <v>0</v>
      </c>
      <c r="N554" s="229"/>
      <c r="O554" s="229">
        <f>SUM(O555:O567)</f>
        <v>392.85</v>
      </c>
      <c r="P554" s="229"/>
      <c r="Q554" s="229">
        <f>SUM(Q555:Q567)</f>
        <v>0</v>
      </c>
      <c r="R554" s="230"/>
      <c r="S554" s="230"/>
      <c r="T554" s="231"/>
      <c r="U554" s="225"/>
      <c r="V554" s="225">
        <f>SUM(V555:V567)</f>
        <v>417.35</v>
      </c>
      <c r="W554" s="225"/>
      <c r="X554" s="225"/>
      <c r="AG554" t="s">
        <v>220</v>
      </c>
    </row>
    <row r="555" spans="1:60" ht="22.5" outlineLevel="1" x14ac:dyDescent="0.2">
      <c r="A555" s="232">
        <v>73</v>
      </c>
      <c r="B555" s="233" t="s">
        <v>808</v>
      </c>
      <c r="C555" s="244" t="s">
        <v>809</v>
      </c>
      <c r="D555" s="234" t="s">
        <v>331</v>
      </c>
      <c r="E555" s="235">
        <v>55</v>
      </c>
      <c r="F555" s="236"/>
      <c r="G555" s="237">
        <f>ROUND(E555*F555,2)</f>
        <v>0</v>
      </c>
      <c r="H555" s="236"/>
      <c r="I555" s="237">
        <f>ROUND(E555*H555,2)</f>
        <v>0</v>
      </c>
      <c r="J555" s="236"/>
      <c r="K555" s="237">
        <f>ROUND(E555*J555,2)</f>
        <v>0</v>
      </c>
      <c r="L555" s="237">
        <v>21</v>
      </c>
      <c r="M555" s="237">
        <f>G555*(1+L555/100)</f>
        <v>0</v>
      </c>
      <c r="N555" s="235">
        <v>2.4216000000000002</v>
      </c>
      <c r="O555" s="235">
        <f>ROUND(E555*N555,2)</f>
        <v>133.19</v>
      </c>
      <c r="P555" s="235">
        <v>0</v>
      </c>
      <c r="Q555" s="235">
        <f>ROUND(E555*P555,2)</f>
        <v>0</v>
      </c>
      <c r="R555" s="237" t="s">
        <v>810</v>
      </c>
      <c r="S555" s="237" t="s">
        <v>224</v>
      </c>
      <c r="T555" s="238" t="s">
        <v>224</v>
      </c>
      <c r="U555" s="222">
        <v>0.57999999999999996</v>
      </c>
      <c r="V555" s="222">
        <f>ROUND(E555*U555,2)</f>
        <v>31.9</v>
      </c>
      <c r="W555" s="222"/>
      <c r="X555" s="222" t="s">
        <v>273</v>
      </c>
      <c r="Y555" s="212"/>
      <c r="Z555" s="212"/>
      <c r="AA555" s="212"/>
      <c r="AB555" s="212"/>
      <c r="AC555" s="212"/>
      <c r="AD555" s="212"/>
      <c r="AE555" s="212"/>
      <c r="AF555" s="212"/>
      <c r="AG555" s="212" t="s">
        <v>274</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19"/>
      <c r="B556" s="220"/>
      <c r="C556" s="266" t="s">
        <v>811</v>
      </c>
      <c r="D556" s="258"/>
      <c r="E556" s="258"/>
      <c r="F556" s="258"/>
      <c r="G556" s="258"/>
      <c r="H556" s="222"/>
      <c r="I556" s="222"/>
      <c r="J556" s="222"/>
      <c r="K556" s="222"/>
      <c r="L556" s="222"/>
      <c r="M556" s="222"/>
      <c r="N556" s="221"/>
      <c r="O556" s="221"/>
      <c r="P556" s="221"/>
      <c r="Q556" s="221"/>
      <c r="R556" s="222"/>
      <c r="S556" s="222"/>
      <c r="T556" s="222"/>
      <c r="U556" s="222"/>
      <c r="V556" s="222"/>
      <c r="W556" s="222"/>
      <c r="X556" s="222"/>
      <c r="Y556" s="212"/>
      <c r="Z556" s="212"/>
      <c r="AA556" s="212"/>
      <c r="AB556" s="212"/>
      <c r="AC556" s="212"/>
      <c r="AD556" s="212"/>
      <c r="AE556" s="212"/>
      <c r="AF556" s="212"/>
      <c r="AG556" s="212" t="s">
        <v>276</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19"/>
      <c r="B557" s="220"/>
      <c r="C557" s="246" t="s">
        <v>812</v>
      </c>
      <c r="D557" s="241"/>
      <c r="E557" s="241"/>
      <c r="F557" s="241"/>
      <c r="G557" s="241"/>
      <c r="H557" s="222"/>
      <c r="I557" s="222"/>
      <c r="J557" s="222"/>
      <c r="K557" s="222"/>
      <c r="L557" s="222"/>
      <c r="M557" s="222"/>
      <c r="N557" s="221"/>
      <c r="O557" s="221"/>
      <c r="P557" s="221"/>
      <c r="Q557" s="221"/>
      <c r="R557" s="222"/>
      <c r="S557" s="222"/>
      <c r="T557" s="222"/>
      <c r="U557" s="222"/>
      <c r="V557" s="222"/>
      <c r="W557" s="222"/>
      <c r="X557" s="222"/>
      <c r="Y557" s="212"/>
      <c r="Z557" s="212"/>
      <c r="AA557" s="212"/>
      <c r="AB557" s="212"/>
      <c r="AC557" s="212"/>
      <c r="AD557" s="212"/>
      <c r="AE557" s="212"/>
      <c r="AF557" s="212"/>
      <c r="AG557" s="212" t="s">
        <v>228</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40" t="str">
        <f>C557</f>
        <v>Včetně úpravy jednotlivých velkých kamenů hmotnosti přes 500 kg dodatečným rozpojením na místě uložení.</v>
      </c>
      <c r="BB557" s="212"/>
      <c r="BC557" s="212"/>
      <c r="BD557" s="212"/>
      <c r="BE557" s="212"/>
      <c r="BF557" s="212"/>
      <c r="BG557" s="212"/>
      <c r="BH557" s="212"/>
    </row>
    <row r="558" spans="1:60" outlineLevel="1" x14ac:dyDescent="0.2">
      <c r="A558" s="219"/>
      <c r="B558" s="220"/>
      <c r="C558" s="247" t="s">
        <v>813</v>
      </c>
      <c r="D558" s="223"/>
      <c r="E558" s="224">
        <v>55</v>
      </c>
      <c r="F558" s="222"/>
      <c r="G558" s="222"/>
      <c r="H558" s="222"/>
      <c r="I558" s="222"/>
      <c r="J558" s="222"/>
      <c r="K558" s="222"/>
      <c r="L558" s="222"/>
      <c r="M558" s="222"/>
      <c r="N558" s="221"/>
      <c r="O558" s="221"/>
      <c r="P558" s="221"/>
      <c r="Q558" s="221"/>
      <c r="R558" s="222"/>
      <c r="S558" s="222"/>
      <c r="T558" s="222"/>
      <c r="U558" s="222"/>
      <c r="V558" s="222"/>
      <c r="W558" s="222"/>
      <c r="X558" s="222"/>
      <c r="Y558" s="212"/>
      <c r="Z558" s="212"/>
      <c r="AA558" s="212"/>
      <c r="AB558" s="212"/>
      <c r="AC558" s="212"/>
      <c r="AD558" s="212"/>
      <c r="AE558" s="212"/>
      <c r="AF558" s="212"/>
      <c r="AG558" s="212" t="s">
        <v>231</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ht="22.5" outlineLevel="1" x14ac:dyDescent="0.2">
      <c r="A559" s="232">
        <v>74</v>
      </c>
      <c r="B559" s="233" t="s">
        <v>814</v>
      </c>
      <c r="C559" s="244" t="s">
        <v>815</v>
      </c>
      <c r="D559" s="234" t="s">
        <v>516</v>
      </c>
      <c r="E559" s="235">
        <v>40.619999999999997</v>
      </c>
      <c r="F559" s="236"/>
      <c r="G559" s="237">
        <f>ROUND(E559*F559,2)</f>
        <v>0</v>
      </c>
      <c r="H559" s="236"/>
      <c r="I559" s="237">
        <f>ROUND(E559*H559,2)</f>
        <v>0</v>
      </c>
      <c r="J559" s="236"/>
      <c r="K559" s="237">
        <f>ROUND(E559*J559,2)</f>
        <v>0</v>
      </c>
      <c r="L559" s="237">
        <v>21</v>
      </c>
      <c r="M559" s="237">
        <f>G559*(1+L559/100)</f>
        <v>0</v>
      </c>
      <c r="N559" s="235">
        <v>0</v>
      </c>
      <c r="O559" s="235">
        <f>ROUND(E559*N559,2)</f>
        <v>0</v>
      </c>
      <c r="P559" s="235">
        <v>0</v>
      </c>
      <c r="Q559" s="235">
        <f>ROUND(E559*P559,2)</f>
        <v>0</v>
      </c>
      <c r="R559" s="237" t="s">
        <v>810</v>
      </c>
      <c r="S559" s="237" t="s">
        <v>224</v>
      </c>
      <c r="T559" s="238" t="s">
        <v>224</v>
      </c>
      <c r="U559" s="222">
        <v>0.57999999999999996</v>
      </c>
      <c r="V559" s="222">
        <f>ROUND(E559*U559,2)</f>
        <v>23.56</v>
      </c>
      <c r="W559" s="222"/>
      <c r="X559" s="222" t="s">
        <v>273</v>
      </c>
      <c r="Y559" s="212"/>
      <c r="Z559" s="212"/>
      <c r="AA559" s="212"/>
      <c r="AB559" s="212"/>
      <c r="AC559" s="212"/>
      <c r="AD559" s="212"/>
      <c r="AE559" s="212"/>
      <c r="AF559" s="212"/>
      <c r="AG559" s="212" t="s">
        <v>274</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19"/>
      <c r="B560" s="220"/>
      <c r="C560" s="266" t="s">
        <v>811</v>
      </c>
      <c r="D560" s="258"/>
      <c r="E560" s="258"/>
      <c r="F560" s="258"/>
      <c r="G560" s="258"/>
      <c r="H560" s="222"/>
      <c r="I560" s="222"/>
      <c r="J560" s="222"/>
      <c r="K560" s="222"/>
      <c r="L560" s="222"/>
      <c r="M560" s="222"/>
      <c r="N560" s="221"/>
      <c r="O560" s="221"/>
      <c r="P560" s="221"/>
      <c r="Q560" s="221"/>
      <c r="R560" s="222"/>
      <c r="S560" s="222"/>
      <c r="T560" s="222"/>
      <c r="U560" s="222"/>
      <c r="V560" s="222"/>
      <c r="W560" s="222"/>
      <c r="X560" s="222"/>
      <c r="Y560" s="212"/>
      <c r="Z560" s="212"/>
      <c r="AA560" s="212"/>
      <c r="AB560" s="212"/>
      <c r="AC560" s="212"/>
      <c r="AD560" s="212"/>
      <c r="AE560" s="212"/>
      <c r="AF560" s="212"/>
      <c r="AG560" s="212" t="s">
        <v>276</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19"/>
      <c r="B561" s="220"/>
      <c r="C561" s="247" t="s">
        <v>816</v>
      </c>
      <c r="D561" s="223"/>
      <c r="E561" s="224">
        <v>40.619999999999997</v>
      </c>
      <c r="F561" s="222"/>
      <c r="G561" s="222"/>
      <c r="H561" s="222"/>
      <c r="I561" s="222"/>
      <c r="J561" s="222"/>
      <c r="K561" s="222"/>
      <c r="L561" s="222"/>
      <c r="M561" s="222"/>
      <c r="N561" s="221"/>
      <c r="O561" s="221"/>
      <c r="P561" s="221"/>
      <c r="Q561" s="221"/>
      <c r="R561" s="222"/>
      <c r="S561" s="222"/>
      <c r="T561" s="222"/>
      <c r="U561" s="222"/>
      <c r="V561" s="222"/>
      <c r="W561" s="222"/>
      <c r="X561" s="222"/>
      <c r="Y561" s="212"/>
      <c r="Z561" s="212"/>
      <c r="AA561" s="212"/>
      <c r="AB561" s="212"/>
      <c r="AC561" s="212"/>
      <c r="AD561" s="212"/>
      <c r="AE561" s="212"/>
      <c r="AF561" s="212"/>
      <c r="AG561" s="212" t="s">
        <v>231</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32">
        <v>75</v>
      </c>
      <c r="B562" s="233" t="s">
        <v>817</v>
      </c>
      <c r="C562" s="244" t="s">
        <v>818</v>
      </c>
      <c r="D562" s="234" t="s">
        <v>331</v>
      </c>
      <c r="E562" s="235">
        <v>130</v>
      </c>
      <c r="F562" s="236"/>
      <c r="G562" s="237">
        <f>ROUND(E562*F562,2)</f>
        <v>0</v>
      </c>
      <c r="H562" s="236"/>
      <c r="I562" s="237">
        <f>ROUND(E562*H562,2)</f>
        <v>0</v>
      </c>
      <c r="J562" s="236"/>
      <c r="K562" s="237">
        <f>ROUND(E562*J562,2)</f>
        <v>0</v>
      </c>
      <c r="L562" s="237">
        <v>21</v>
      </c>
      <c r="M562" s="237">
        <f>G562*(1+L562/100)</f>
        <v>0</v>
      </c>
      <c r="N562" s="235">
        <v>1.9973700000000001</v>
      </c>
      <c r="O562" s="235">
        <f>ROUND(E562*N562,2)</f>
        <v>259.66000000000003</v>
      </c>
      <c r="P562" s="235">
        <v>0</v>
      </c>
      <c r="Q562" s="235">
        <f>ROUND(E562*P562,2)</f>
        <v>0</v>
      </c>
      <c r="R562" s="237" t="s">
        <v>810</v>
      </c>
      <c r="S562" s="237" t="s">
        <v>224</v>
      </c>
      <c r="T562" s="238" t="s">
        <v>224</v>
      </c>
      <c r="U562" s="222">
        <v>2.4700000000000002</v>
      </c>
      <c r="V562" s="222">
        <f>ROUND(E562*U562,2)</f>
        <v>321.10000000000002</v>
      </c>
      <c r="W562" s="222"/>
      <c r="X562" s="222" t="s">
        <v>273</v>
      </c>
      <c r="Y562" s="212"/>
      <c r="Z562" s="212"/>
      <c r="AA562" s="212"/>
      <c r="AB562" s="212"/>
      <c r="AC562" s="212"/>
      <c r="AD562" s="212"/>
      <c r="AE562" s="212"/>
      <c r="AF562" s="212"/>
      <c r="AG562" s="212" t="s">
        <v>274</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19"/>
      <c r="B563" s="220"/>
      <c r="C563" s="266" t="s">
        <v>819</v>
      </c>
      <c r="D563" s="258"/>
      <c r="E563" s="258"/>
      <c r="F563" s="258"/>
      <c r="G563" s="258"/>
      <c r="H563" s="222"/>
      <c r="I563" s="222"/>
      <c r="J563" s="222"/>
      <c r="K563" s="222"/>
      <c r="L563" s="222"/>
      <c r="M563" s="222"/>
      <c r="N563" s="221"/>
      <c r="O563" s="221"/>
      <c r="P563" s="221"/>
      <c r="Q563" s="221"/>
      <c r="R563" s="222"/>
      <c r="S563" s="222"/>
      <c r="T563" s="222"/>
      <c r="U563" s="222"/>
      <c r="V563" s="222"/>
      <c r="W563" s="222"/>
      <c r="X563" s="222"/>
      <c r="Y563" s="212"/>
      <c r="Z563" s="212"/>
      <c r="AA563" s="212"/>
      <c r="AB563" s="212"/>
      <c r="AC563" s="212"/>
      <c r="AD563" s="212"/>
      <c r="AE563" s="212"/>
      <c r="AF563" s="212"/>
      <c r="AG563" s="212" t="s">
        <v>276</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19"/>
      <c r="B564" s="220"/>
      <c r="C564" s="247" t="s">
        <v>820</v>
      </c>
      <c r="D564" s="223"/>
      <c r="E564" s="224">
        <v>130</v>
      </c>
      <c r="F564" s="222"/>
      <c r="G564" s="222"/>
      <c r="H564" s="222"/>
      <c r="I564" s="222"/>
      <c r="J564" s="222"/>
      <c r="K564" s="222"/>
      <c r="L564" s="222"/>
      <c r="M564" s="222"/>
      <c r="N564" s="221"/>
      <c r="O564" s="221"/>
      <c r="P564" s="221"/>
      <c r="Q564" s="221"/>
      <c r="R564" s="222"/>
      <c r="S564" s="222"/>
      <c r="T564" s="222"/>
      <c r="U564" s="222"/>
      <c r="V564" s="222"/>
      <c r="W564" s="222"/>
      <c r="X564" s="222"/>
      <c r="Y564" s="212"/>
      <c r="Z564" s="212"/>
      <c r="AA564" s="212"/>
      <c r="AB564" s="212"/>
      <c r="AC564" s="212"/>
      <c r="AD564" s="212"/>
      <c r="AE564" s="212"/>
      <c r="AF564" s="212"/>
      <c r="AG564" s="212" t="s">
        <v>231</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ht="22.5" outlineLevel="1" x14ac:dyDescent="0.2">
      <c r="A565" s="232">
        <v>76</v>
      </c>
      <c r="B565" s="233" t="s">
        <v>821</v>
      </c>
      <c r="C565" s="244" t="s">
        <v>822</v>
      </c>
      <c r="D565" s="234" t="s">
        <v>516</v>
      </c>
      <c r="E565" s="235">
        <v>88.68</v>
      </c>
      <c r="F565" s="236"/>
      <c r="G565" s="237">
        <f>ROUND(E565*F565,2)</f>
        <v>0</v>
      </c>
      <c r="H565" s="236"/>
      <c r="I565" s="237">
        <f>ROUND(E565*H565,2)</f>
        <v>0</v>
      </c>
      <c r="J565" s="236"/>
      <c r="K565" s="237">
        <f>ROUND(E565*J565,2)</f>
        <v>0</v>
      </c>
      <c r="L565" s="237">
        <v>21</v>
      </c>
      <c r="M565" s="237">
        <f>G565*(1+L565/100)</f>
        <v>0</v>
      </c>
      <c r="N565" s="235">
        <v>0</v>
      </c>
      <c r="O565" s="235">
        <f>ROUND(E565*N565,2)</f>
        <v>0</v>
      </c>
      <c r="P565" s="235">
        <v>0</v>
      </c>
      <c r="Q565" s="235">
        <f>ROUND(E565*P565,2)</f>
        <v>0</v>
      </c>
      <c r="R565" s="237" t="s">
        <v>810</v>
      </c>
      <c r="S565" s="237" t="s">
        <v>224</v>
      </c>
      <c r="T565" s="238" t="s">
        <v>224</v>
      </c>
      <c r="U565" s="222">
        <v>0.46</v>
      </c>
      <c r="V565" s="222">
        <f>ROUND(E565*U565,2)</f>
        <v>40.79</v>
      </c>
      <c r="W565" s="222"/>
      <c r="X565" s="222" t="s">
        <v>273</v>
      </c>
      <c r="Y565" s="212"/>
      <c r="Z565" s="212"/>
      <c r="AA565" s="212"/>
      <c r="AB565" s="212"/>
      <c r="AC565" s="212"/>
      <c r="AD565" s="212"/>
      <c r="AE565" s="212"/>
      <c r="AF565" s="212"/>
      <c r="AG565" s="212" t="s">
        <v>274</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19"/>
      <c r="B566" s="220"/>
      <c r="C566" s="266" t="s">
        <v>819</v>
      </c>
      <c r="D566" s="258"/>
      <c r="E566" s="258"/>
      <c r="F566" s="258"/>
      <c r="G566" s="258"/>
      <c r="H566" s="222"/>
      <c r="I566" s="222"/>
      <c r="J566" s="222"/>
      <c r="K566" s="222"/>
      <c r="L566" s="222"/>
      <c r="M566" s="222"/>
      <c r="N566" s="221"/>
      <c r="O566" s="221"/>
      <c r="P566" s="221"/>
      <c r="Q566" s="221"/>
      <c r="R566" s="222"/>
      <c r="S566" s="222"/>
      <c r="T566" s="222"/>
      <c r="U566" s="222"/>
      <c r="V566" s="222"/>
      <c r="W566" s="222"/>
      <c r="X566" s="222"/>
      <c r="Y566" s="212"/>
      <c r="Z566" s="212"/>
      <c r="AA566" s="212"/>
      <c r="AB566" s="212"/>
      <c r="AC566" s="212"/>
      <c r="AD566" s="212"/>
      <c r="AE566" s="212"/>
      <c r="AF566" s="212"/>
      <c r="AG566" s="212" t="s">
        <v>276</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1" x14ac:dyDescent="0.2">
      <c r="A567" s="219"/>
      <c r="B567" s="220"/>
      <c r="C567" s="247" t="s">
        <v>823</v>
      </c>
      <c r="D567" s="223"/>
      <c r="E567" s="224">
        <v>88.68</v>
      </c>
      <c r="F567" s="222"/>
      <c r="G567" s="222"/>
      <c r="H567" s="222"/>
      <c r="I567" s="222"/>
      <c r="J567" s="222"/>
      <c r="K567" s="222"/>
      <c r="L567" s="222"/>
      <c r="M567" s="222"/>
      <c r="N567" s="221"/>
      <c r="O567" s="221"/>
      <c r="P567" s="221"/>
      <c r="Q567" s="221"/>
      <c r="R567" s="222"/>
      <c r="S567" s="222"/>
      <c r="T567" s="222"/>
      <c r="U567" s="222"/>
      <c r="V567" s="222"/>
      <c r="W567" s="222"/>
      <c r="X567" s="222"/>
      <c r="Y567" s="212"/>
      <c r="Z567" s="212"/>
      <c r="AA567" s="212"/>
      <c r="AB567" s="212"/>
      <c r="AC567" s="212"/>
      <c r="AD567" s="212"/>
      <c r="AE567" s="212"/>
      <c r="AF567" s="212"/>
      <c r="AG567" s="212" t="s">
        <v>231</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x14ac:dyDescent="0.2">
      <c r="A568" s="226" t="s">
        <v>219</v>
      </c>
      <c r="B568" s="227" t="s">
        <v>173</v>
      </c>
      <c r="C568" s="243" t="s">
        <v>174</v>
      </c>
      <c r="D568" s="228"/>
      <c r="E568" s="229"/>
      <c r="F568" s="230"/>
      <c r="G568" s="230">
        <f>SUMIF(AG569:AG776,"&lt;&gt;NOR",G569:G776)</f>
        <v>0</v>
      </c>
      <c r="H568" s="230"/>
      <c r="I568" s="230">
        <f>SUM(I569:I776)</f>
        <v>0</v>
      </c>
      <c r="J568" s="230"/>
      <c r="K568" s="230">
        <f>SUM(K569:K776)</f>
        <v>0</v>
      </c>
      <c r="L568" s="230"/>
      <c r="M568" s="230">
        <f>SUM(M569:M776)</f>
        <v>0</v>
      </c>
      <c r="N568" s="229"/>
      <c r="O568" s="229">
        <f>SUM(O569:O776)</f>
        <v>687.82999999999993</v>
      </c>
      <c r="P568" s="229"/>
      <c r="Q568" s="229">
        <f>SUM(Q569:Q776)</f>
        <v>0</v>
      </c>
      <c r="R568" s="230"/>
      <c r="S568" s="230"/>
      <c r="T568" s="231"/>
      <c r="U568" s="225"/>
      <c r="V568" s="225">
        <f>SUM(V569:V776)</f>
        <v>1170.1999999999998</v>
      </c>
      <c r="W568" s="225"/>
      <c r="X568" s="225"/>
      <c r="AG568" t="s">
        <v>220</v>
      </c>
    </row>
    <row r="569" spans="1:60" ht="33.75" outlineLevel="1" x14ac:dyDescent="0.2">
      <c r="A569" s="232">
        <v>77</v>
      </c>
      <c r="B569" s="233" t="s">
        <v>824</v>
      </c>
      <c r="C569" s="244" t="s">
        <v>825</v>
      </c>
      <c r="D569" s="234" t="s">
        <v>271</v>
      </c>
      <c r="E569" s="235">
        <v>172.8</v>
      </c>
      <c r="F569" s="236"/>
      <c r="G569" s="237">
        <f>ROUND(E569*F569,2)</f>
        <v>0</v>
      </c>
      <c r="H569" s="236"/>
      <c r="I569" s="237">
        <f>ROUND(E569*H569,2)</f>
        <v>0</v>
      </c>
      <c r="J569" s="236"/>
      <c r="K569" s="237">
        <f>ROUND(E569*J569,2)</f>
        <v>0</v>
      </c>
      <c r="L569" s="237">
        <v>21</v>
      </c>
      <c r="M569" s="237">
        <f>G569*(1+L569/100)</f>
        <v>0</v>
      </c>
      <c r="N569" s="235">
        <v>1.0000000000000001E-5</v>
      </c>
      <c r="O569" s="235">
        <f>ROUND(E569*N569,2)</f>
        <v>0</v>
      </c>
      <c r="P569" s="235">
        <v>0</v>
      </c>
      <c r="Q569" s="235">
        <f>ROUND(E569*P569,2)</f>
        <v>0</v>
      </c>
      <c r="R569" s="237" t="s">
        <v>692</v>
      </c>
      <c r="S569" s="237" t="s">
        <v>224</v>
      </c>
      <c r="T569" s="238" t="s">
        <v>224</v>
      </c>
      <c r="U569" s="222">
        <v>1.448</v>
      </c>
      <c r="V569" s="222">
        <f>ROUND(E569*U569,2)</f>
        <v>250.21</v>
      </c>
      <c r="W569" s="222"/>
      <c r="X569" s="222" t="s">
        <v>273</v>
      </c>
      <c r="Y569" s="212"/>
      <c r="Z569" s="212"/>
      <c r="AA569" s="212"/>
      <c r="AB569" s="212"/>
      <c r="AC569" s="212"/>
      <c r="AD569" s="212"/>
      <c r="AE569" s="212"/>
      <c r="AF569" s="212"/>
      <c r="AG569" s="212" t="s">
        <v>274</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19"/>
      <c r="B570" s="220"/>
      <c r="C570" s="266" t="s">
        <v>826</v>
      </c>
      <c r="D570" s="258"/>
      <c r="E570" s="258"/>
      <c r="F570" s="258"/>
      <c r="G570" s="258"/>
      <c r="H570" s="222"/>
      <c r="I570" s="222"/>
      <c r="J570" s="222"/>
      <c r="K570" s="222"/>
      <c r="L570" s="222"/>
      <c r="M570" s="222"/>
      <c r="N570" s="221"/>
      <c r="O570" s="221"/>
      <c r="P570" s="221"/>
      <c r="Q570" s="221"/>
      <c r="R570" s="222"/>
      <c r="S570" s="222"/>
      <c r="T570" s="222"/>
      <c r="U570" s="222"/>
      <c r="V570" s="222"/>
      <c r="W570" s="222"/>
      <c r="X570" s="222"/>
      <c r="Y570" s="212"/>
      <c r="Z570" s="212"/>
      <c r="AA570" s="212"/>
      <c r="AB570" s="212"/>
      <c r="AC570" s="212"/>
      <c r="AD570" s="212"/>
      <c r="AE570" s="212"/>
      <c r="AF570" s="212"/>
      <c r="AG570" s="212" t="s">
        <v>276</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19"/>
      <c r="B571" s="220"/>
      <c r="C571" s="247" t="s">
        <v>827</v>
      </c>
      <c r="D571" s="223"/>
      <c r="E571" s="224"/>
      <c r="F571" s="222"/>
      <c r="G571" s="222"/>
      <c r="H571" s="222"/>
      <c r="I571" s="222"/>
      <c r="J571" s="222"/>
      <c r="K571" s="222"/>
      <c r="L571" s="222"/>
      <c r="M571" s="222"/>
      <c r="N571" s="221"/>
      <c r="O571" s="221"/>
      <c r="P571" s="221"/>
      <c r="Q571" s="221"/>
      <c r="R571" s="222"/>
      <c r="S571" s="222"/>
      <c r="T571" s="222"/>
      <c r="U571" s="222"/>
      <c r="V571" s="222"/>
      <c r="W571" s="222"/>
      <c r="X571" s="222"/>
      <c r="Y571" s="212"/>
      <c r="Z571" s="212"/>
      <c r="AA571" s="212"/>
      <c r="AB571" s="212"/>
      <c r="AC571" s="212"/>
      <c r="AD571" s="212"/>
      <c r="AE571" s="212"/>
      <c r="AF571" s="212"/>
      <c r="AG571" s="212" t="s">
        <v>231</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19"/>
      <c r="B572" s="220"/>
      <c r="C572" s="247" t="s">
        <v>828</v>
      </c>
      <c r="D572" s="223"/>
      <c r="E572" s="224">
        <v>172.8</v>
      </c>
      <c r="F572" s="222"/>
      <c r="G572" s="222"/>
      <c r="H572" s="222"/>
      <c r="I572" s="222"/>
      <c r="J572" s="222"/>
      <c r="K572" s="222"/>
      <c r="L572" s="222"/>
      <c r="M572" s="222"/>
      <c r="N572" s="221"/>
      <c r="O572" s="221"/>
      <c r="P572" s="221"/>
      <c r="Q572" s="221"/>
      <c r="R572" s="222"/>
      <c r="S572" s="222"/>
      <c r="T572" s="222"/>
      <c r="U572" s="222"/>
      <c r="V572" s="222"/>
      <c r="W572" s="222"/>
      <c r="X572" s="222"/>
      <c r="Y572" s="212"/>
      <c r="Z572" s="212"/>
      <c r="AA572" s="212"/>
      <c r="AB572" s="212"/>
      <c r="AC572" s="212"/>
      <c r="AD572" s="212"/>
      <c r="AE572" s="212"/>
      <c r="AF572" s="212"/>
      <c r="AG572" s="212" t="s">
        <v>231</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ht="22.5" outlineLevel="1" x14ac:dyDescent="0.2">
      <c r="A573" s="232">
        <v>78</v>
      </c>
      <c r="B573" s="233" t="s">
        <v>829</v>
      </c>
      <c r="C573" s="244" t="s">
        <v>830</v>
      </c>
      <c r="D573" s="234" t="s">
        <v>271</v>
      </c>
      <c r="E573" s="235">
        <v>44.5</v>
      </c>
      <c r="F573" s="236"/>
      <c r="G573" s="237">
        <f>ROUND(E573*F573,2)</f>
        <v>0</v>
      </c>
      <c r="H573" s="236"/>
      <c r="I573" s="237">
        <f>ROUND(E573*H573,2)</f>
        <v>0</v>
      </c>
      <c r="J573" s="236"/>
      <c r="K573" s="237">
        <f>ROUND(E573*J573,2)</f>
        <v>0</v>
      </c>
      <c r="L573" s="237">
        <v>21</v>
      </c>
      <c r="M573" s="237">
        <f>G573*(1+L573/100)</f>
        <v>0</v>
      </c>
      <c r="N573" s="235">
        <v>2.0000000000000002E-5</v>
      </c>
      <c r="O573" s="235">
        <f>ROUND(E573*N573,2)</f>
        <v>0</v>
      </c>
      <c r="P573" s="235">
        <v>0</v>
      </c>
      <c r="Q573" s="235">
        <f>ROUND(E573*P573,2)</f>
        <v>0</v>
      </c>
      <c r="R573" s="237" t="s">
        <v>692</v>
      </c>
      <c r="S573" s="237" t="s">
        <v>224</v>
      </c>
      <c r="T573" s="238" t="s">
        <v>831</v>
      </c>
      <c r="U573" s="222">
        <v>0.35</v>
      </c>
      <c r="V573" s="222">
        <f>ROUND(E573*U573,2)</f>
        <v>15.58</v>
      </c>
      <c r="W573" s="222"/>
      <c r="X573" s="222" t="s">
        <v>273</v>
      </c>
      <c r="Y573" s="212"/>
      <c r="Z573" s="212"/>
      <c r="AA573" s="212"/>
      <c r="AB573" s="212"/>
      <c r="AC573" s="212"/>
      <c r="AD573" s="212"/>
      <c r="AE573" s="212"/>
      <c r="AF573" s="212"/>
      <c r="AG573" s="212" t="s">
        <v>274</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19"/>
      <c r="B574" s="220"/>
      <c r="C574" s="266" t="s">
        <v>832</v>
      </c>
      <c r="D574" s="258"/>
      <c r="E574" s="258"/>
      <c r="F574" s="258"/>
      <c r="G574" s="258"/>
      <c r="H574" s="222"/>
      <c r="I574" s="222"/>
      <c r="J574" s="222"/>
      <c r="K574" s="222"/>
      <c r="L574" s="222"/>
      <c r="M574" s="222"/>
      <c r="N574" s="221"/>
      <c r="O574" s="221"/>
      <c r="P574" s="221"/>
      <c r="Q574" s="221"/>
      <c r="R574" s="222"/>
      <c r="S574" s="222"/>
      <c r="T574" s="222"/>
      <c r="U574" s="222"/>
      <c r="V574" s="222"/>
      <c r="W574" s="222"/>
      <c r="X574" s="222"/>
      <c r="Y574" s="212"/>
      <c r="Z574" s="212"/>
      <c r="AA574" s="212"/>
      <c r="AB574" s="212"/>
      <c r="AC574" s="212"/>
      <c r="AD574" s="212"/>
      <c r="AE574" s="212"/>
      <c r="AF574" s="212"/>
      <c r="AG574" s="212" t="s">
        <v>276</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47" t="s">
        <v>833</v>
      </c>
      <c r="D575" s="223"/>
      <c r="E575" s="224">
        <v>44.5</v>
      </c>
      <c r="F575" s="222"/>
      <c r="G575" s="222"/>
      <c r="H575" s="222"/>
      <c r="I575" s="222"/>
      <c r="J575" s="222"/>
      <c r="K575" s="222"/>
      <c r="L575" s="222"/>
      <c r="M575" s="222"/>
      <c r="N575" s="221"/>
      <c r="O575" s="221"/>
      <c r="P575" s="221"/>
      <c r="Q575" s="221"/>
      <c r="R575" s="222"/>
      <c r="S575" s="222"/>
      <c r="T575" s="222"/>
      <c r="U575" s="222"/>
      <c r="V575" s="222"/>
      <c r="W575" s="222"/>
      <c r="X575" s="222"/>
      <c r="Y575" s="212"/>
      <c r="Z575" s="212"/>
      <c r="AA575" s="212"/>
      <c r="AB575" s="212"/>
      <c r="AC575" s="212"/>
      <c r="AD575" s="212"/>
      <c r="AE575" s="212"/>
      <c r="AF575" s="212"/>
      <c r="AG575" s="212" t="s">
        <v>231</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22.5" outlineLevel="1" x14ac:dyDescent="0.2">
      <c r="A576" s="232">
        <v>79</v>
      </c>
      <c r="B576" s="233" t="s">
        <v>834</v>
      </c>
      <c r="C576" s="244" t="s">
        <v>835</v>
      </c>
      <c r="D576" s="234" t="s">
        <v>271</v>
      </c>
      <c r="E576" s="235">
        <v>46.55</v>
      </c>
      <c r="F576" s="236"/>
      <c r="G576" s="237">
        <f>ROUND(E576*F576,2)</f>
        <v>0</v>
      </c>
      <c r="H576" s="236"/>
      <c r="I576" s="237">
        <f>ROUND(E576*H576,2)</f>
        <v>0</v>
      </c>
      <c r="J576" s="236"/>
      <c r="K576" s="237">
        <f>ROUND(E576*J576,2)</f>
        <v>0</v>
      </c>
      <c r="L576" s="237">
        <v>21</v>
      </c>
      <c r="M576" s="237">
        <f>G576*(1+L576/100)</f>
        <v>0</v>
      </c>
      <c r="N576" s="235">
        <v>4.0000000000000003E-5</v>
      </c>
      <c r="O576" s="235">
        <f>ROUND(E576*N576,2)</f>
        <v>0</v>
      </c>
      <c r="P576" s="235">
        <v>0</v>
      </c>
      <c r="Q576" s="235">
        <f>ROUND(E576*P576,2)</f>
        <v>0</v>
      </c>
      <c r="R576" s="237" t="s">
        <v>692</v>
      </c>
      <c r="S576" s="237" t="s">
        <v>224</v>
      </c>
      <c r="T576" s="238" t="s">
        <v>224</v>
      </c>
      <c r="U576" s="222">
        <v>0.84599999999999997</v>
      </c>
      <c r="V576" s="222">
        <f>ROUND(E576*U576,2)</f>
        <v>39.380000000000003</v>
      </c>
      <c r="W576" s="222"/>
      <c r="X576" s="222" t="s">
        <v>273</v>
      </c>
      <c r="Y576" s="212"/>
      <c r="Z576" s="212"/>
      <c r="AA576" s="212"/>
      <c r="AB576" s="212"/>
      <c r="AC576" s="212"/>
      <c r="AD576" s="212"/>
      <c r="AE576" s="212"/>
      <c r="AF576" s="212"/>
      <c r="AG576" s="212" t="s">
        <v>274</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19"/>
      <c r="B577" s="220"/>
      <c r="C577" s="266" t="s">
        <v>832</v>
      </c>
      <c r="D577" s="258"/>
      <c r="E577" s="258"/>
      <c r="F577" s="258"/>
      <c r="G577" s="258"/>
      <c r="H577" s="222"/>
      <c r="I577" s="222"/>
      <c r="J577" s="222"/>
      <c r="K577" s="222"/>
      <c r="L577" s="222"/>
      <c r="M577" s="222"/>
      <c r="N577" s="221"/>
      <c r="O577" s="221"/>
      <c r="P577" s="221"/>
      <c r="Q577" s="221"/>
      <c r="R577" s="222"/>
      <c r="S577" s="222"/>
      <c r="T577" s="222"/>
      <c r="U577" s="222"/>
      <c r="V577" s="222"/>
      <c r="W577" s="222"/>
      <c r="X577" s="222"/>
      <c r="Y577" s="212"/>
      <c r="Z577" s="212"/>
      <c r="AA577" s="212"/>
      <c r="AB577" s="212"/>
      <c r="AC577" s="212"/>
      <c r="AD577" s="212"/>
      <c r="AE577" s="212"/>
      <c r="AF577" s="212"/>
      <c r="AG577" s="212" t="s">
        <v>276</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19"/>
      <c r="B578" s="220"/>
      <c r="C578" s="247" t="s">
        <v>836</v>
      </c>
      <c r="D578" s="223"/>
      <c r="E578" s="224">
        <v>42.8</v>
      </c>
      <c r="F578" s="222"/>
      <c r="G578" s="222"/>
      <c r="H578" s="222"/>
      <c r="I578" s="222"/>
      <c r="J578" s="222"/>
      <c r="K578" s="222"/>
      <c r="L578" s="222"/>
      <c r="M578" s="222"/>
      <c r="N578" s="221"/>
      <c r="O578" s="221"/>
      <c r="P578" s="221"/>
      <c r="Q578" s="221"/>
      <c r="R578" s="222"/>
      <c r="S578" s="222"/>
      <c r="T578" s="222"/>
      <c r="U578" s="222"/>
      <c r="V578" s="222"/>
      <c r="W578" s="222"/>
      <c r="X578" s="222"/>
      <c r="Y578" s="212"/>
      <c r="Z578" s="212"/>
      <c r="AA578" s="212"/>
      <c r="AB578" s="212"/>
      <c r="AC578" s="212"/>
      <c r="AD578" s="212"/>
      <c r="AE578" s="212"/>
      <c r="AF578" s="212"/>
      <c r="AG578" s="212" t="s">
        <v>231</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47" t="s">
        <v>837</v>
      </c>
      <c r="D579" s="223"/>
      <c r="E579" s="224">
        <v>3.75</v>
      </c>
      <c r="F579" s="222"/>
      <c r="G579" s="222"/>
      <c r="H579" s="222"/>
      <c r="I579" s="222"/>
      <c r="J579" s="222"/>
      <c r="K579" s="222"/>
      <c r="L579" s="222"/>
      <c r="M579" s="222"/>
      <c r="N579" s="221"/>
      <c r="O579" s="221"/>
      <c r="P579" s="221"/>
      <c r="Q579" s="221"/>
      <c r="R579" s="222"/>
      <c r="S579" s="222"/>
      <c r="T579" s="222"/>
      <c r="U579" s="222"/>
      <c r="V579" s="222"/>
      <c r="W579" s="222"/>
      <c r="X579" s="222"/>
      <c r="Y579" s="212"/>
      <c r="Z579" s="212"/>
      <c r="AA579" s="212"/>
      <c r="AB579" s="212"/>
      <c r="AC579" s="212"/>
      <c r="AD579" s="212"/>
      <c r="AE579" s="212"/>
      <c r="AF579" s="212"/>
      <c r="AG579" s="212" t="s">
        <v>231</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32">
        <v>80</v>
      </c>
      <c r="B580" s="233" t="s">
        <v>838</v>
      </c>
      <c r="C580" s="244" t="s">
        <v>839</v>
      </c>
      <c r="D580" s="234" t="s">
        <v>730</v>
      </c>
      <c r="E580" s="235">
        <v>1</v>
      </c>
      <c r="F580" s="236"/>
      <c r="G580" s="237">
        <f>ROUND(E580*F580,2)</f>
        <v>0</v>
      </c>
      <c r="H580" s="236"/>
      <c r="I580" s="237">
        <f>ROUND(E580*H580,2)</f>
        <v>0</v>
      </c>
      <c r="J580" s="236"/>
      <c r="K580" s="237">
        <f>ROUND(E580*J580,2)</f>
        <v>0</v>
      </c>
      <c r="L580" s="237">
        <v>21</v>
      </c>
      <c r="M580" s="237">
        <f>G580*(1+L580/100)</f>
        <v>0</v>
      </c>
      <c r="N580" s="235">
        <v>6.9999999999999994E-5</v>
      </c>
      <c r="O580" s="235">
        <f>ROUND(E580*N580,2)</f>
        <v>0</v>
      </c>
      <c r="P580" s="235">
        <v>0</v>
      </c>
      <c r="Q580" s="235">
        <f>ROUND(E580*P580,2)</f>
        <v>0</v>
      </c>
      <c r="R580" s="237" t="s">
        <v>692</v>
      </c>
      <c r="S580" s="237" t="s">
        <v>224</v>
      </c>
      <c r="T580" s="238" t="s">
        <v>224</v>
      </c>
      <c r="U580" s="222">
        <v>0.626</v>
      </c>
      <c r="V580" s="222">
        <f>ROUND(E580*U580,2)</f>
        <v>0.63</v>
      </c>
      <c r="W580" s="222"/>
      <c r="X580" s="222" t="s">
        <v>273</v>
      </c>
      <c r="Y580" s="212"/>
      <c r="Z580" s="212"/>
      <c r="AA580" s="212"/>
      <c r="AB580" s="212"/>
      <c r="AC580" s="212"/>
      <c r="AD580" s="212"/>
      <c r="AE580" s="212"/>
      <c r="AF580" s="212"/>
      <c r="AG580" s="212" t="s">
        <v>274</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19"/>
      <c r="B581" s="220"/>
      <c r="C581" s="266" t="s">
        <v>840</v>
      </c>
      <c r="D581" s="258"/>
      <c r="E581" s="258"/>
      <c r="F581" s="258"/>
      <c r="G581" s="258"/>
      <c r="H581" s="222"/>
      <c r="I581" s="222"/>
      <c r="J581" s="222"/>
      <c r="K581" s="222"/>
      <c r="L581" s="222"/>
      <c r="M581" s="222"/>
      <c r="N581" s="221"/>
      <c r="O581" s="221"/>
      <c r="P581" s="221"/>
      <c r="Q581" s="221"/>
      <c r="R581" s="222"/>
      <c r="S581" s="222"/>
      <c r="T581" s="222"/>
      <c r="U581" s="222"/>
      <c r="V581" s="222"/>
      <c r="W581" s="222"/>
      <c r="X581" s="222"/>
      <c r="Y581" s="212"/>
      <c r="Z581" s="212"/>
      <c r="AA581" s="212"/>
      <c r="AB581" s="212"/>
      <c r="AC581" s="212"/>
      <c r="AD581" s="212"/>
      <c r="AE581" s="212"/>
      <c r="AF581" s="212"/>
      <c r="AG581" s="212" t="s">
        <v>276</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19"/>
      <c r="B582" s="220"/>
      <c r="C582" s="247" t="s">
        <v>841</v>
      </c>
      <c r="D582" s="223"/>
      <c r="E582" s="224">
        <v>1</v>
      </c>
      <c r="F582" s="222"/>
      <c r="G582" s="222"/>
      <c r="H582" s="222"/>
      <c r="I582" s="222"/>
      <c r="J582" s="222"/>
      <c r="K582" s="222"/>
      <c r="L582" s="222"/>
      <c r="M582" s="222"/>
      <c r="N582" s="221"/>
      <c r="O582" s="221"/>
      <c r="P582" s="221"/>
      <c r="Q582" s="221"/>
      <c r="R582" s="222"/>
      <c r="S582" s="222"/>
      <c r="T582" s="222"/>
      <c r="U582" s="222"/>
      <c r="V582" s="222"/>
      <c r="W582" s="222"/>
      <c r="X582" s="222"/>
      <c r="Y582" s="212"/>
      <c r="Z582" s="212"/>
      <c r="AA582" s="212"/>
      <c r="AB582" s="212"/>
      <c r="AC582" s="212"/>
      <c r="AD582" s="212"/>
      <c r="AE582" s="212"/>
      <c r="AF582" s="212"/>
      <c r="AG582" s="212" t="s">
        <v>231</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32">
        <v>81</v>
      </c>
      <c r="B583" s="233" t="s">
        <v>842</v>
      </c>
      <c r="C583" s="244" t="s">
        <v>843</v>
      </c>
      <c r="D583" s="234" t="s">
        <v>730</v>
      </c>
      <c r="E583" s="235">
        <v>10</v>
      </c>
      <c r="F583" s="236"/>
      <c r="G583" s="237">
        <f>ROUND(E583*F583,2)</f>
        <v>0</v>
      </c>
      <c r="H583" s="236"/>
      <c r="I583" s="237">
        <f>ROUND(E583*H583,2)</f>
        <v>0</v>
      </c>
      <c r="J583" s="236"/>
      <c r="K583" s="237">
        <f>ROUND(E583*J583,2)</f>
        <v>0</v>
      </c>
      <c r="L583" s="237">
        <v>21</v>
      </c>
      <c r="M583" s="237">
        <f>G583*(1+L583/100)</f>
        <v>0</v>
      </c>
      <c r="N583" s="235">
        <v>2.0000000000000002E-5</v>
      </c>
      <c r="O583" s="235">
        <f>ROUND(E583*N583,2)</f>
        <v>0</v>
      </c>
      <c r="P583" s="235">
        <v>0</v>
      </c>
      <c r="Q583" s="235">
        <f>ROUND(E583*P583,2)</f>
        <v>0</v>
      </c>
      <c r="R583" s="237" t="s">
        <v>692</v>
      </c>
      <c r="S583" s="237" t="s">
        <v>224</v>
      </c>
      <c r="T583" s="238" t="s">
        <v>224</v>
      </c>
      <c r="U583" s="222">
        <v>0.24</v>
      </c>
      <c r="V583" s="222">
        <f>ROUND(E583*U583,2)</f>
        <v>2.4</v>
      </c>
      <c r="W583" s="222"/>
      <c r="X583" s="222" t="s">
        <v>273</v>
      </c>
      <c r="Y583" s="212"/>
      <c r="Z583" s="212"/>
      <c r="AA583" s="212"/>
      <c r="AB583" s="212"/>
      <c r="AC583" s="212"/>
      <c r="AD583" s="212"/>
      <c r="AE583" s="212"/>
      <c r="AF583" s="212"/>
      <c r="AG583" s="212" t="s">
        <v>274</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19"/>
      <c r="B584" s="220"/>
      <c r="C584" s="266" t="s">
        <v>840</v>
      </c>
      <c r="D584" s="258"/>
      <c r="E584" s="258"/>
      <c r="F584" s="258"/>
      <c r="G584" s="258"/>
      <c r="H584" s="222"/>
      <c r="I584" s="222"/>
      <c r="J584" s="222"/>
      <c r="K584" s="222"/>
      <c r="L584" s="222"/>
      <c r="M584" s="222"/>
      <c r="N584" s="221"/>
      <c r="O584" s="221"/>
      <c r="P584" s="221"/>
      <c r="Q584" s="221"/>
      <c r="R584" s="222"/>
      <c r="S584" s="222"/>
      <c r="T584" s="222"/>
      <c r="U584" s="222"/>
      <c r="V584" s="222"/>
      <c r="W584" s="222"/>
      <c r="X584" s="222"/>
      <c r="Y584" s="212"/>
      <c r="Z584" s="212"/>
      <c r="AA584" s="212"/>
      <c r="AB584" s="212"/>
      <c r="AC584" s="212"/>
      <c r="AD584" s="212"/>
      <c r="AE584" s="212"/>
      <c r="AF584" s="212"/>
      <c r="AG584" s="212" t="s">
        <v>276</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19"/>
      <c r="B585" s="220"/>
      <c r="C585" s="247" t="s">
        <v>844</v>
      </c>
      <c r="D585" s="223"/>
      <c r="E585" s="224">
        <v>10</v>
      </c>
      <c r="F585" s="222"/>
      <c r="G585" s="222"/>
      <c r="H585" s="222"/>
      <c r="I585" s="222"/>
      <c r="J585" s="222"/>
      <c r="K585" s="222"/>
      <c r="L585" s="222"/>
      <c r="M585" s="222"/>
      <c r="N585" s="221"/>
      <c r="O585" s="221"/>
      <c r="P585" s="221"/>
      <c r="Q585" s="221"/>
      <c r="R585" s="222"/>
      <c r="S585" s="222"/>
      <c r="T585" s="222"/>
      <c r="U585" s="222"/>
      <c r="V585" s="222"/>
      <c r="W585" s="222"/>
      <c r="X585" s="222"/>
      <c r="Y585" s="212"/>
      <c r="Z585" s="212"/>
      <c r="AA585" s="212"/>
      <c r="AB585" s="212"/>
      <c r="AC585" s="212"/>
      <c r="AD585" s="212"/>
      <c r="AE585" s="212"/>
      <c r="AF585" s="212"/>
      <c r="AG585" s="212" t="s">
        <v>231</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ht="22.5" outlineLevel="1" x14ac:dyDescent="0.2">
      <c r="A586" s="232">
        <v>82</v>
      </c>
      <c r="B586" s="233" t="s">
        <v>845</v>
      </c>
      <c r="C586" s="244" t="s">
        <v>846</v>
      </c>
      <c r="D586" s="234" t="s">
        <v>271</v>
      </c>
      <c r="E586" s="235">
        <v>38</v>
      </c>
      <c r="F586" s="236"/>
      <c r="G586" s="237">
        <f>ROUND(E586*F586,2)</f>
        <v>0</v>
      </c>
      <c r="H586" s="236"/>
      <c r="I586" s="237">
        <f>ROUND(E586*H586,2)</f>
        <v>0</v>
      </c>
      <c r="J586" s="236"/>
      <c r="K586" s="237">
        <f>ROUND(E586*J586,2)</f>
        <v>0</v>
      </c>
      <c r="L586" s="237">
        <v>21</v>
      </c>
      <c r="M586" s="237">
        <f>G586*(1+L586/100)</f>
        <v>0</v>
      </c>
      <c r="N586" s="235">
        <v>0</v>
      </c>
      <c r="O586" s="235">
        <f>ROUND(E586*N586,2)</f>
        <v>0</v>
      </c>
      <c r="P586" s="235">
        <v>0</v>
      </c>
      <c r="Q586" s="235">
        <f>ROUND(E586*P586,2)</f>
        <v>0</v>
      </c>
      <c r="R586" s="237" t="s">
        <v>692</v>
      </c>
      <c r="S586" s="237" t="s">
        <v>224</v>
      </c>
      <c r="T586" s="238" t="s">
        <v>224</v>
      </c>
      <c r="U586" s="222">
        <v>0.745</v>
      </c>
      <c r="V586" s="222">
        <f>ROUND(E586*U586,2)</f>
        <v>28.31</v>
      </c>
      <c r="W586" s="222"/>
      <c r="X586" s="222" t="s">
        <v>273</v>
      </c>
      <c r="Y586" s="212"/>
      <c r="Z586" s="212"/>
      <c r="AA586" s="212"/>
      <c r="AB586" s="212"/>
      <c r="AC586" s="212"/>
      <c r="AD586" s="212"/>
      <c r="AE586" s="212"/>
      <c r="AF586" s="212"/>
      <c r="AG586" s="212" t="s">
        <v>274</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19"/>
      <c r="B587" s="220"/>
      <c r="C587" s="266" t="s">
        <v>847</v>
      </c>
      <c r="D587" s="258"/>
      <c r="E587" s="258"/>
      <c r="F587" s="258"/>
      <c r="G587" s="258"/>
      <c r="H587" s="222"/>
      <c r="I587" s="222"/>
      <c r="J587" s="222"/>
      <c r="K587" s="222"/>
      <c r="L587" s="222"/>
      <c r="M587" s="222"/>
      <c r="N587" s="221"/>
      <c r="O587" s="221"/>
      <c r="P587" s="221"/>
      <c r="Q587" s="221"/>
      <c r="R587" s="222"/>
      <c r="S587" s="222"/>
      <c r="T587" s="222"/>
      <c r="U587" s="222"/>
      <c r="V587" s="222"/>
      <c r="W587" s="222"/>
      <c r="X587" s="222"/>
      <c r="Y587" s="212"/>
      <c r="Z587" s="212"/>
      <c r="AA587" s="212"/>
      <c r="AB587" s="212"/>
      <c r="AC587" s="212"/>
      <c r="AD587" s="212"/>
      <c r="AE587" s="212"/>
      <c r="AF587" s="212"/>
      <c r="AG587" s="212" t="s">
        <v>276</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19"/>
      <c r="B588" s="220"/>
      <c r="C588" s="247" t="s">
        <v>848</v>
      </c>
      <c r="D588" s="223"/>
      <c r="E588" s="224">
        <v>38</v>
      </c>
      <c r="F588" s="222"/>
      <c r="G588" s="222"/>
      <c r="H588" s="222"/>
      <c r="I588" s="222"/>
      <c r="J588" s="222"/>
      <c r="K588" s="222"/>
      <c r="L588" s="222"/>
      <c r="M588" s="222"/>
      <c r="N588" s="221"/>
      <c r="O588" s="221"/>
      <c r="P588" s="221"/>
      <c r="Q588" s="221"/>
      <c r="R588" s="222"/>
      <c r="S588" s="222"/>
      <c r="T588" s="222"/>
      <c r="U588" s="222"/>
      <c r="V588" s="222"/>
      <c r="W588" s="222"/>
      <c r="X588" s="222"/>
      <c r="Y588" s="212"/>
      <c r="Z588" s="212"/>
      <c r="AA588" s="212"/>
      <c r="AB588" s="212"/>
      <c r="AC588" s="212"/>
      <c r="AD588" s="212"/>
      <c r="AE588" s="212"/>
      <c r="AF588" s="212"/>
      <c r="AG588" s="212" t="s">
        <v>231</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ht="22.5" outlineLevel="1" x14ac:dyDescent="0.2">
      <c r="A589" s="232">
        <v>83</v>
      </c>
      <c r="B589" s="233" t="s">
        <v>849</v>
      </c>
      <c r="C589" s="244" t="s">
        <v>850</v>
      </c>
      <c r="D589" s="234" t="s">
        <v>271</v>
      </c>
      <c r="E589" s="235">
        <v>38</v>
      </c>
      <c r="F589" s="236"/>
      <c r="G589" s="237">
        <f>ROUND(E589*F589,2)</f>
        <v>0</v>
      </c>
      <c r="H589" s="236"/>
      <c r="I589" s="237">
        <f>ROUND(E589*H589,2)</f>
        <v>0</v>
      </c>
      <c r="J589" s="236"/>
      <c r="K589" s="237">
        <f>ROUND(E589*J589,2)</f>
        <v>0</v>
      </c>
      <c r="L589" s="237">
        <v>21</v>
      </c>
      <c r="M589" s="237">
        <f>G589*(1+L589/100)</f>
        <v>0</v>
      </c>
      <c r="N589" s="235">
        <v>0</v>
      </c>
      <c r="O589" s="235">
        <f>ROUND(E589*N589,2)</f>
        <v>0</v>
      </c>
      <c r="P589" s="235">
        <v>0</v>
      </c>
      <c r="Q589" s="235">
        <f>ROUND(E589*P589,2)</f>
        <v>0</v>
      </c>
      <c r="R589" s="237" t="s">
        <v>692</v>
      </c>
      <c r="S589" s="237" t="s">
        <v>224</v>
      </c>
      <c r="T589" s="238" t="s">
        <v>224</v>
      </c>
      <c r="U589" s="222">
        <v>1.0640000000000001</v>
      </c>
      <c r="V589" s="222">
        <f>ROUND(E589*U589,2)</f>
        <v>40.43</v>
      </c>
      <c r="W589" s="222"/>
      <c r="X589" s="222" t="s">
        <v>273</v>
      </c>
      <c r="Y589" s="212"/>
      <c r="Z589" s="212"/>
      <c r="AA589" s="212"/>
      <c r="AB589" s="212"/>
      <c r="AC589" s="212"/>
      <c r="AD589" s="212"/>
      <c r="AE589" s="212"/>
      <c r="AF589" s="212"/>
      <c r="AG589" s="212" t="s">
        <v>274</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19"/>
      <c r="B590" s="220"/>
      <c r="C590" s="266" t="s">
        <v>847</v>
      </c>
      <c r="D590" s="258"/>
      <c r="E590" s="258"/>
      <c r="F590" s="258"/>
      <c r="G590" s="258"/>
      <c r="H590" s="222"/>
      <c r="I590" s="222"/>
      <c r="J590" s="222"/>
      <c r="K590" s="222"/>
      <c r="L590" s="222"/>
      <c r="M590" s="222"/>
      <c r="N590" s="221"/>
      <c r="O590" s="221"/>
      <c r="P590" s="221"/>
      <c r="Q590" s="221"/>
      <c r="R590" s="222"/>
      <c r="S590" s="222"/>
      <c r="T590" s="222"/>
      <c r="U590" s="222"/>
      <c r="V590" s="222"/>
      <c r="W590" s="222"/>
      <c r="X590" s="222"/>
      <c r="Y590" s="212"/>
      <c r="Z590" s="212"/>
      <c r="AA590" s="212"/>
      <c r="AB590" s="212"/>
      <c r="AC590" s="212"/>
      <c r="AD590" s="212"/>
      <c r="AE590" s="212"/>
      <c r="AF590" s="212"/>
      <c r="AG590" s="212" t="s">
        <v>276</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19"/>
      <c r="B591" s="220"/>
      <c r="C591" s="247" t="s">
        <v>851</v>
      </c>
      <c r="D591" s="223"/>
      <c r="E591" s="224">
        <v>38</v>
      </c>
      <c r="F591" s="222"/>
      <c r="G591" s="222"/>
      <c r="H591" s="222"/>
      <c r="I591" s="222"/>
      <c r="J591" s="222"/>
      <c r="K591" s="222"/>
      <c r="L591" s="222"/>
      <c r="M591" s="222"/>
      <c r="N591" s="221"/>
      <c r="O591" s="221"/>
      <c r="P591" s="221"/>
      <c r="Q591" s="221"/>
      <c r="R591" s="222"/>
      <c r="S591" s="222"/>
      <c r="T591" s="222"/>
      <c r="U591" s="222"/>
      <c r="V591" s="222"/>
      <c r="W591" s="222"/>
      <c r="X591" s="222"/>
      <c r="Y591" s="212"/>
      <c r="Z591" s="212"/>
      <c r="AA591" s="212"/>
      <c r="AB591" s="212"/>
      <c r="AC591" s="212"/>
      <c r="AD591" s="212"/>
      <c r="AE591" s="212"/>
      <c r="AF591" s="212"/>
      <c r="AG591" s="212" t="s">
        <v>231</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ht="22.5" outlineLevel="1" x14ac:dyDescent="0.2">
      <c r="A592" s="232">
        <v>84</v>
      </c>
      <c r="B592" s="233" t="s">
        <v>852</v>
      </c>
      <c r="C592" s="244" t="s">
        <v>853</v>
      </c>
      <c r="D592" s="234" t="s">
        <v>271</v>
      </c>
      <c r="E592" s="235">
        <v>44.5</v>
      </c>
      <c r="F592" s="236"/>
      <c r="G592" s="237">
        <f>ROUND(E592*F592,2)</f>
        <v>0</v>
      </c>
      <c r="H592" s="236"/>
      <c r="I592" s="237">
        <f>ROUND(E592*H592,2)</f>
        <v>0</v>
      </c>
      <c r="J592" s="236"/>
      <c r="K592" s="237">
        <f>ROUND(E592*J592,2)</f>
        <v>0</v>
      </c>
      <c r="L592" s="237">
        <v>21</v>
      </c>
      <c r="M592" s="237">
        <f>G592*(1+L592/100)</f>
        <v>0</v>
      </c>
      <c r="N592" s="235">
        <v>0</v>
      </c>
      <c r="O592" s="235">
        <f>ROUND(E592*N592,2)</f>
        <v>0</v>
      </c>
      <c r="P592" s="235">
        <v>0</v>
      </c>
      <c r="Q592" s="235">
        <f>ROUND(E592*P592,2)</f>
        <v>0</v>
      </c>
      <c r="R592" s="237" t="s">
        <v>692</v>
      </c>
      <c r="S592" s="237" t="s">
        <v>224</v>
      </c>
      <c r="T592" s="238" t="s">
        <v>224</v>
      </c>
      <c r="U592" s="222">
        <v>5.8999999999999997E-2</v>
      </c>
      <c r="V592" s="222">
        <f>ROUND(E592*U592,2)</f>
        <v>2.63</v>
      </c>
      <c r="W592" s="222"/>
      <c r="X592" s="222" t="s">
        <v>273</v>
      </c>
      <c r="Y592" s="212"/>
      <c r="Z592" s="212"/>
      <c r="AA592" s="212"/>
      <c r="AB592" s="212"/>
      <c r="AC592" s="212"/>
      <c r="AD592" s="212"/>
      <c r="AE592" s="212"/>
      <c r="AF592" s="212"/>
      <c r="AG592" s="212" t="s">
        <v>274</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19"/>
      <c r="B593" s="220"/>
      <c r="C593" s="266" t="s">
        <v>854</v>
      </c>
      <c r="D593" s="258"/>
      <c r="E593" s="258"/>
      <c r="F593" s="258"/>
      <c r="G593" s="258"/>
      <c r="H593" s="222"/>
      <c r="I593" s="222"/>
      <c r="J593" s="222"/>
      <c r="K593" s="222"/>
      <c r="L593" s="222"/>
      <c r="M593" s="222"/>
      <c r="N593" s="221"/>
      <c r="O593" s="221"/>
      <c r="P593" s="221"/>
      <c r="Q593" s="221"/>
      <c r="R593" s="222"/>
      <c r="S593" s="222"/>
      <c r="T593" s="222"/>
      <c r="U593" s="222"/>
      <c r="V593" s="222"/>
      <c r="W593" s="222"/>
      <c r="X593" s="222"/>
      <c r="Y593" s="212"/>
      <c r="Z593" s="212"/>
      <c r="AA593" s="212"/>
      <c r="AB593" s="212"/>
      <c r="AC593" s="212"/>
      <c r="AD593" s="212"/>
      <c r="AE593" s="212"/>
      <c r="AF593" s="212"/>
      <c r="AG593" s="212" t="s">
        <v>276</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19"/>
      <c r="B594" s="220"/>
      <c r="C594" s="247" t="s">
        <v>855</v>
      </c>
      <c r="D594" s="223"/>
      <c r="E594" s="224">
        <v>44.5</v>
      </c>
      <c r="F594" s="222"/>
      <c r="G594" s="222"/>
      <c r="H594" s="222"/>
      <c r="I594" s="222"/>
      <c r="J594" s="222"/>
      <c r="K594" s="222"/>
      <c r="L594" s="222"/>
      <c r="M594" s="222"/>
      <c r="N594" s="221"/>
      <c r="O594" s="221"/>
      <c r="P594" s="221"/>
      <c r="Q594" s="221"/>
      <c r="R594" s="222"/>
      <c r="S594" s="222"/>
      <c r="T594" s="222"/>
      <c r="U594" s="222"/>
      <c r="V594" s="222"/>
      <c r="W594" s="222"/>
      <c r="X594" s="222"/>
      <c r="Y594" s="212"/>
      <c r="Z594" s="212"/>
      <c r="AA594" s="212"/>
      <c r="AB594" s="212"/>
      <c r="AC594" s="212"/>
      <c r="AD594" s="212"/>
      <c r="AE594" s="212"/>
      <c r="AF594" s="212"/>
      <c r="AG594" s="212" t="s">
        <v>231</v>
      </c>
      <c r="AH594" s="212">
        <v>5</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ht="22.5" outlineLevel="1" x14ac:dyDescent="0.2">
      <c r="A595" s="232">
        <v>85</v>
      </c>
      <c r="B595" s="233" t="s">
        <v>856</v>
      </c>
      <c r="C595" s="244" t="s">
        <v>857</v>
      </c>
      <c r="D595" s="234" t="s">
        <v>271</v>
      </c>
      <c r="E595" s="235">
        <v>84.55</v>
      </c>
      <c r="F595" s="236"/>
      <c r="G595" s="237">
        <f>ROUND(E595*F595,2)</f>
        <v>0</v>
      </c>
      <c r="H595" s="236"/>
      <c r="I595" s="237">
        <f>ROUND(E595*H595,2)</f>
        <v>0</v>
      </c>
      <c r="J595" s="236"/>
      <c r="K595" s="237">
        <f>ROUND(E595*J595,2)</f>
        <v>0</v>
      </c>
      <c r="L595" s="237">
        <v>21</v>
      </c>
      <c r="M595" s="237">
        <f>G595*(1+L595/100)</f>
        <v>0</v>
      </c>
      <c r="N595" s="235">
        <v>0</v>
      </c>
      <c r="O595" s="235">
        <f>ROUND(E595*N595,2)</f>
        <v>0</v>
      </c>
      <c r="P595" s="235">
        <v>0</v>
      </c>
      <c r="Q595" s="235">
        <f>ROUND(E595*P595,2)</f>
        <v>0</v>
      </c>
      <c r="R595" s="237" t="s">
        <v>692</v>
      </c>
      <c r="S595" s="237" t="s">
        <v>224</v>
      </c>
      <c r="T595" s="238" t="s">
        <v>224</v>
      </c>
      <c r="U595" s="222">
        <v>0.08</v>
      </c>
      <c r="V595" s="222">
        <f>ROUND(E595*U595,2)</f>
        <v>6.76</v>
      </c>
      <c r="W595" s="222"/>
      <c r="X595" s="222" t="s">
        <v>273</v>
      </c>
      <c r="Y595" s="212"/>
      <c r="Z595" s="212"/>
      <c r="AA595" s="212"/>
      <c r="AB595" s="212"/>
      <c r="AC595" s="212"/>
      <c r="AD595" s="212"/>
      <c r="AE595" s="212"/>
      <c r="AF595" s="212"/>
      <c r="AG595" s="212" t="s">
        <v>274</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19"/>
      <c r="B596" s="220"/>
      <c r="C596" s="266" t="s">
        <v>854</v>
      </c>
      <c r="D596" s="258"/>
      <c r="E596" s="258"/>
      <c r="F596" s="258"/>
      <c r="G596" s="258"/>
      <c r="H596" s="222"/>
      <c r="I596" s="222"/>
      <c r="J596" s="222"/>
      <c r="K596" s="222"/>
      <c r="L596" s="222"/>
      <c r="M596" s="222"/>
      <c r="N596" s="221"/>
      <c r="O596" s="221"/>
      <c r="P596" s="221"/>
      <c r="Q596" s="221"/>
      <c r="R596" s="222"/>
      <c r="S596" s="222"/>
      <c r="T596" s="222"/>
      <c r="U596" s="222"/>
      <c r="V596" s="222"/>
      <c r="W596" s="222"/>
      <c r="X596" s="222"/>
      <c r="Y596" s="212"/>
      <c r="Z596" s="212"/>
      <c r="AA596" s="212"/>
      <c r="AB596" s="212"/>
      <c r="AC596" s="212"/>
      <c r="AD596" s="212"/>
      <c r="AE596" s="212"/>
      <c r="AF596" s="212"/>
      <c r="AG596" s="212" t="s">
        <v>276</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19"/>
      <c r="B597" s="220"/>
      <c r="C597" s="247" t="s">
        <v>858</v>
      </c>
      <c r="D597" s="223"/>
      <c r="E597" s="224">
        <v>46.55</v>
      </c>
      <c r="F597" s="222"/>
      <c r="G597" s="222"/>
      <c r="H597" s="222"/>
      <c r="I597" s="222"/>
      <c r="J597" s="222"/>
      <c r="K597" s="222"/>
      <c r="L597" s="222"/>
      <c r="M597" s="222"/>
      <c r="N597" s="221"/>
      <c r="O597" s="221"/>
      <c r="P597" s="221"/>
      <c r="Q597" s="221"/>
      <c r="R597" s="222"/>
      <c r="S597" s="222"/>
      <c r="T597" s="222"/>
      <c r="U597" s="222"/>
      <c r="V597" s="222"/>
      <c r="W597" s="222"/>
      <c r="X597" s="222"/>
      <c r="Y597" s="212"/>
      <c r="Z597" s="212"/>
      <c r="AA597" s="212"/>
      <c r="AB597" s="212"/>
      <c r="AC597" s="212"/>
      <c r="AD597" s="212"/>
      <c r="AE597" s="212"/>
      <c r="AF597" s="212"/>
      <c r="AG597" s="212" t="s">
        <v>231</v>
      </c>
      <c r="AH597" s="212">
        <v>5</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19"/>
      <c r="B598" s="220"/>
      <c r="C598" s="247" t="s">
        <v>859</v>
      </c>
      <c r="D598" s="223"/>
      <c r="E598" s="224">
        <v>38</v>
      </c>
      <c r="F598" s="222"/>
      <c r="G598" s="222"/>
      <c r="H598" s="222"/>
      <c r="I598" s="222"/>
      <c r="J598" s="222"/>
      <c r="K598" s="222"/>
      <c r="L598" s="222"/>
      <c r="M598" s="222"/>
      <c r="N598" s="221"/>
      <c r="O598" s="221"/>
      <c r="P598" s="221"/>
      <c r="Q598" s="221"/>
      <c r="R598" s="222"/>
      <c r="S598" s="222"/>
      <c r="T598" s="222"/>
      <c r="U598" s="222"/>
      <c r="V598" s="222"/>
      <c r="W598" s="222"/>
      <c r="X598" s="222"/>
      <c r="Y598" s="212"/>
      <c r="Z598" s="212"/>
      <c r="AA598" s="212"/>
      <c r="AB598" s="212"/>
      <c r="AC598" s="212"/>
      <c r="AD598" s="212"/>
      <c r="AE598" s="212"/>
      <c r="AF598" s="212"/>
      <c r="AG598" s="212" t="s">
        <v>231</v>
      </c>
      <c r="AH598" s="212">
        <v>5</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ht="22.5" outlineLevel="1" x14ac:dyDescent="0.2">
      <c r="A599" s="232">
        <v>86</v>
      </c>
      <c r="B599" s="233" t="s">
        <v>860</v>
      </c>
      <c r="C599" s="244" t="s">
        <v>861</v>
      </c>
      <c r="D599" s="234" t="s">
        <v>271</v>
      </c>
      <c r="E599" s="235">
        <v>38</v>
      </c>
      <c r="F599" s="236"/>
      <c r="G599" s="237">
        <f>ROUND(E599*F599,2)</f>
        <v>0</v>
      </c>
      <c r="H599" s="236"/>
      <c r="I599" s="237">
        <f>ROUND(E599*H599,2)</f>
        <v>0</v>
      </c>
      <c r="J599" s="236"/>
      <c r="K599" s="237">
        <f>ROUND(E599*J599,2)</f>
        <v>0</v>
      </c>
      <c r="L599" s="237">
        <v>21</v>
      </c>
      <c r="M599" s="237">
        <f>G599*(1+L599/100)</f>
        <v>0</v>
      </c>
      <c r="N599" s="235">
        <v>0</v>
      </c>
      <c r="O599" s="235">
        <f>ROUND(E599*N599,2)</f>
        <v>0</v>
      </c>
      <c r="P599" s="235">
        <v>0</v>
      </c>
      <c r="Q599" s="235">
        <f>ROUND(E599*P599,2)</f>
        <v>0</v>
      </c>
      <c r="R599" s="237" t="s">
        <v>692</v>
      </c>
      <c r="S599" s="237" t="s">
        <v>224</v>
      </c>
      <c r="T599" s="238" t="s">
        <v>224</v>
      </c>
      <c r="U599" s="222">
        <v>0.12</v>
      </c>
      <c r="V599" s="222">
        <f>ROUND(E599*U599,2)</f>
        <v>4.5599999999999996</v>
      </c>
      <c r="W599" s="222"/>
      <c r="X599" s="222" t="s">
        <v>273</v>
      </c>
      <c r="Y599" s="212"/>
      <c r="Z599" s="212"/>
      <c r="AA599" s="212"/>
      <c r="AB599" s="212"/>
      <c r="AC599" s="212"/>
      <c r="AD599" s="212"/>
      <c r="AE599" s="212"/>
      <c r="AF599" s="212"/>
      <c r="AG599" s="212" t="s">
        <v>274</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19"/>
      <c r="B600" s="220"/>
      <c r="C600" s="266" t="s">
        <v>854</v>
      </c>
      <c r="D600" s="258"/>
      <c r="E600" s="258"/>
      <c r="F600" s="258"/>
      <c r="G600" s="258"/>
      <c r="H600" s="222"/>
      <c r="I600" s="222"/>
      <c r="J600" s="222"/>
      <c r="K600" s="222"/>
      <c r="L600" s="222"/>
      <c r="M600" s="222"/>
      <c r="N600" s="221"/>
      <c r="O600" s="221"/>
      <c r="P600" s="221"/>
      <c r="Q600" s="221"/>
      <c r="R600" s="222"/>
      <c r="S600" s="222"/>
      <c r="T600" s="222"/>
      <c r="U600" s="222"/>
      <c r="V600" s="222"/>
      <c r="W600" s="222"/>
      <c r="X600" s="222"/>
      <c r="Y600" s="212"/>
      <c r="Z600" s="212"/>
      <c r="AA600" s="212"/>
      <c r="AB600" s="212"/>
      <c r="AC600" s="212"/>
      <c r="AD600" s="212"/>
      <c r="AE600" s="212"/>
      <c r="AF600" s="212"/>
      <c r="AG600" s="212" t="s">
        <v>276</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19"/>
      <c r="B601" s="220"/>
      <c r="C601" s="247" t="s">
        <v>862</v>
      </c>
      <c r="D601" s="223"/>
      <c r="E601" s="224">
        <v>38</v>
      </c>
      <c r="F601" s="222"/>
      <c r="G601" s="222"/>
      <c r="H601" s="222"/>
      <c r="I601" s="222"/>
      <c r="J601" s="222"/>
      <c r="K601" s="222"/>
      <c r="L601" s="222"/>
      <c r="M601" s="222"/>
      <c r="N601" s="221"/>
      <c r="O601" s="221"/>
      <c r="P601" s="221"/>
      <c r="Q601" s="221"/>
      <c r="R601" s="222"/>
      <c r="S601" s="222"/>
      <c r="T601" s="222"/>
      <c r="U601" s="222"/>
      <c r="V601" s="222"/>
      <c r="W601" s="222"/>
      <c r="X601" s="222"/>
      <c r="Y601" s="212"/>
      <c r="Z601" s="212"/>
      <c r="AA601" s="212"/>
      <c r="AB601" s="212"/>
      <c r="AC601" s="212"/>
      <c r="AD601" s="212"/>
      <c r="AE601" s="212"/>
      <c r="AF601" s="212"/>
      <c r="AG601" s="212" t="s">
        <v>231</v>
      </c>
      <c r="AH601" s="212">
        <v>5</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ht="22.5" outlineLevel="1" x14ac:dyDescent="0.2">
      <c r="A602" s="232">
        <v>87</v>
      </c>
      <c r="B602" s="233" t="s">
        <v>863</v>
      </c>
      <c r="C602" s="244" t="s">
        <v>864</v>
      </c>
      <c r="D602" s="234" t="s">
        <v>271</v>
      </c>
      <c r="E602" s="235">
        <v>172.8</v>
      </c>
      <c r="F602" s="236"/>
      <c r="G602" s="237">
        <f>ROUND(E602*F602,2)</f>
        <v>0</v>
      </c>
      <c r="H602" s="236"/>
      <c r="I602" s="237">
        <f>ROUND(E602*H602,2)</f>
        <v>0</v>
      </c>
      <c r="J602" s="236"/>
      <c r="K602" s="237">
        <f>ROUND(E602*J602,2)</f>
        <v>0</v>
      </c>
      <c r="L602" s="237">
        <v>21</v>
      </c>
      <c r="M602" s="237">
        <f>G602*(1+L602/100)</f>
        <v>0</v>
      </c>
      <c r="N602" s="235">
        <v>0</v>
      </c>
      <c r="O602" s="235">
        <f>ROUND(E602*N602,2)</f>
        <v>0</v>
      </c>
      <c r="P602" s="235">
        <v>0</v>
      </c>
      <c r="Q602" s="235">
        <f>ROUND(E602*P602,2)</f>
        <v>0</v>
      </c>
      <c r="R602" s="237" t="s">
        <v>692</v>
      </c>
      <c r="S602" s="237" t="s">
        <v>224</v>
      </c>
      <c r="T602" s="238" t="s">
        <v>224</v>
      </c>
      <c r="U602" s="222">
        <v>0.17</v>
      </c>
      <c r="V602" s="222">
        <f>ROUND(E602*U602,2)</f>
        <v>29.38</v>
      </c>
      <c r="W602" s="222"/>
      <c r="X602" s="222" t="s">
        <v>273</v>
      </c>
      <c r="Y602" s="212"/>
      <c r="Z602" s="212"/>
      <c r="AA602" s="212"/>
      <c r="AB602" s="212"/>
      <c r="AC602" s="212"/>
      <c r="AD602" s="212"/>
      <c r="AE602" s="212"/>
      <c r="AF602" s="212"/>
      <c r="AG602" s="212" t="s">
        <v>274</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19"/>
      <c r="B603" s="220"/>
      <c r="C603" s="266" t="s">
        <v>854</v>
      </c>
      <c r="D603" s="258"/>
      <c r="E603" s="258"/>
      <c r="F603" s="258"/>
      <c r="G603" s="258"/>
      <c r="H603" s="222"/>
      <c r="I603" s="222"/>
      <c r="J603" s="222"/>
      <c r="K603" s="222"/>
      <c r="L603" s="222"/>
      <c r="M603" s="222"/>
      <c r="N603" s="221"/>
      <c r="O603" s="221"/>
      <c r="P603" s="221"/>
      <c r="Q603" s="221"/>
      <c r="R603" s="222"/>
      <c r="S603" s="222"/>
      <c r="T603" s="222"/>
      <c r="U603" s="222"/>
      <c r="V603" s="222"/>
      <c r="W603" s="222"/>
      <c r="X603" s="222"/>
      <c r="Y603" s="212"/>
      <c r="Z603" s="212"/>
      <c r="AA603" s="212"/>
      <c r="AB603" s="212"/>
      <c r="AC603" s="212"/>
      <c r="AD603" s="212"/>
      <c r="AE603" s="212"/>
      <c r="AF603" s="212"/>
      <c r="AG603" s="212" t="s">
        <v>276</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47" t="s">
        <v>865</v>
      </c>
      <c r="D604" s="223"/>
      <c r="E604" s="224">
        <v>172.8</v>
      </c>
      <c r="F604" s="222"/>
      <c r="G604" s="222"/>
      <c r="H604" s="222"/>
      <c r="I604" s="222"/>
      <c r="J604" s="222"/>
      <c r="K604" s="222"/>
      <c r="L604" s="222"/>
      <c r="M604" s="222"/>
      <c r="N604" s="221"/>
      <c r="O604" s="221"/>
      <c r="P604" s="221"/>
      <c r="Q604" s="221"/>
      <c r="R604" s="222"/>
      <c r="S604" s="222"/>
      <c r="T604" s="222"/>
      <c r="U604" s="222"/>
      <c r="V604" s="222"/>
      <c r="W604" s="222"/>
      <c r="X604" s="222"/>
      <c r="Y604" s="212"/>
      <c r="Z604" s="212"/>
      <c r="AA604" s="212"/>
      <c r="AB604" s="212"/>
      <c r="AC604" s="212"/>
      <c r="AD604" s="212"/>
      <c r="AE604" s="212"/>
      <c r="AF604" s="212"/>
      <c r="AG604" s="212" t="s">
        <v>231</v>
      </c>
      <c r="AH604" s="212">
        <v>5</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ht="33.75" outlineLevel="1" x14ac:dyDescent="0.2">
      <c r="A605" s="232">
        <v>88</v>
      </c>
      <c r="B605" s="233" t="s">
        <v>866</v>
      </c>
      <c r="C605" s="244" t="s">
        <v>867</v>
      </c>
      <c r="D605" s="234" t="s">
        <v>868</v>
      </c>
      <c r="E605" s="235">
        <v>5</v>
      </c>
      <c r="F605" s="236"/>
      <c r="G605" s="237">
        <f>ROUND(E605*F605,2)</f>
        <v>0</v>
      </c>
      <c r="H605" s="236"/>
      <c r="I605" s="237">
        <f>ROUND(E605*H605,2)</f>
        <v>0</v>
      </c>
      <c r="J605" s="236"/>
      <c r="K605" s="237">
        <f>ROUND(E605*J605,2)</f>
        <v>0</v>
      </c>
      <c r="L605" s="237">
        <v>21</v>
      </c>
      <c r="M605" s="237">
        <f>G605*(1+L605/100)</f>
        <v>0</v>
      </c>
      <c r="N605" s="235">
        <v>1.7000000000000001E-4</v>
      </c>
      <c r="O605" s="235">
        <f>ROUND(E605*N605,2)</f>
        <v>0</v>
      </c>
      <c r="P605" s="235">
        <v>0</v>
      </c>
      <c r="Q605" s="235">
        <f>ROUND(E605*P605,2)</f>
        <v>0</v>
      </c>
      <c r="R605" s="237" t="s">
        <v>692</v>
      </c>
      <c r="S605" s="237" t="s">
        <v>224</v>
      </c>
      <c r="T605" s="238" t="s">
        <v>224</v>
      </c>
      <c r="U605" s="222">
        <v>7.1</v>
      </c>
      <c r="V605" s="222">
        <f>ROUND(E605*U605,2)</f>
        <v>35.5</v>
      </c>
      <c r="W605" s="222"/>
      <c r="X605" s="222" t="s">
        <v>273</v>
      </c>
      <c r="Y605" s="212"/>
      <c r="Z605" s="212"/>
      <c r="AA605" s="212"/>
      <c r="AB605" s="212"/>
      <c r="AC605" s="212"/>
      <c r="AD605" s="212"/>
      <c r="AE605" s="212"/>
      <c r="AF605" s="212"/>
      <c r="AG605" s="212" t="s">
        <v>274</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19"/>
      <c r="B606" s="220"/>
      <c r="C606" s="266" t="s">
        <v>854</v>
      </c>
      <c r="D606" s="258"/>
      <c r="E606" s="258"/>
      <c r="F606" s="258"/>
      <c r="G606" s="258"/>
      <c r="H606" s="222"/>
      <c r="I606" s="222"/>
      <c r="J606" s="222"/>
      <c r="K606" s="222"/>
      <c r="L606" s="222"/>
      <c r="M606" s="222"/>
      <c r="N606" s="221"/>
      <c r="O606" s="221"/>
      <c r="P606" s="221"/>
      <c r="Q606" s="221"/>
      <c r="R606" s="222"/>
      <c r="S606" s="222"/>
      <c r="T606" s="222"/>
      <c r="U606" s="222"/>
      <c r="V606" s="222"/>
      <c r="W606" s="222"/>
      <c r="X606" s="222"/>
      <c r="Y606" s="212"/>
      <c r="Z606" s="212"/>
      <c r="AA606" s="212"/>
      <c r="AB606" s="212"/>
      <c r="AC606" s="212"/>
      <c r="AD606" s="212"/>
      <c r="AE606" s="212"/>
      <c r="AF606" s="212"/>
      <c r="AG606" s="212" t="s">
        <v>276</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19"/>
      <c r="B607" s="220"/>
      <c r="C607" s="247" t="s">
        <v>869</v>
      </c>
      <c r="D607" s="223"/>
      <c r="E607" s="224">
        <v>3</v>
      </c>
      <c r="F607" s="222"/>
      <c r="G607" s="222"/>
      <c r="H607" s="222"/>
      <c r="I607" s="222"/>
      <c r="J607" s="222"/>
      <c r="K607" s="222"/>
      <c r="L607" s="222"/>
      <c r="M607" s="222"/>
      <c r="N607" s="221"/>
      <c r="O607" s="221"/>
      <c r="P607" s="221"/>
      <c r="Q607" s="221"/>
      <c r="R607" s="222"/>
      <c r="S607" s="222"/>
      <c r="T607" s="222"/>
      <c r="U607" s="222"/>
      <c r="V607" s="222"/>
      <c r="W607" s="222"/>
      <c r="X607" s="222"/>
      <c r="Y607" s="212"/>
      <c r="Z607" s="212"/>
      <c r="AA607" s="212"/>
      <c r="AB607" s="212"/>
      <c r="AC607" s="212"/>
      <c r="AD607" s="212"/>
      <c r="AE607" s="212"/>
      <c r="AF607" s="212"/>
      <c r="AG607" s="212" t="s">
        <v>231</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47" t="s">
        <v>870</v>
      </c>
      <c r="D608" s="223"/>
      <c r="E608" s="224">
        <v>1</v>
      </c>
      <c r="F608" s="222"/>
      <c r="G608" s="222"/>
      <c r="H608" s="222"/>
      <c r="I608" s="222"/>
      <c r="J608" s="222"/>
      <c r="K608" s="222"/>
      <c r="L608" s="222"/>
      <c r="M608" s="222"/>
      <c r="N608" s="221"/>
      <c r="O608" s="221"/>
      <c r="P608" s="221"/>
      <c r="Q608" s="221"/>
      <c r="R608" s="222"/>
      <c r="S608" s="222"/>
      <c r="T608" s="222"/>
      <c r="U608" s="222"/>
      <c r="V608" s="222"/>
      <c r="W608" s="222"/>
      <c r="X608" s="222"/>
      <c r="Y608" s="212"/>
      <c r="Z608" s="212"/>
      <c r="AA608" s="212"/>
      <c r="AB608" s="212"/>
      <c r="AC608" s="212"/>
      <c r="AD608" s="212"/>
      <c r="AE608" s="212"/>
      <c r="AF608" s="212"/>
      <c r="AG608" s="212" t="s">
        <v>231</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19"/>
      <c r="B609" s="220"/>
      <c r="C609" s="247" t="s">
        <v>871</v>
      </c>
      <c r="D609" s="223"/>
      <c r="E609" s="224">
        <v>1</v>
      </c>
      <c r="F609" s="222"/>
      <c r="G609" s="222"/>
      <c r="H609" s="222"/>
      <c r="I609" s="222"/>
      <c r="J609" s="222"/>
      <c r="K609" s="222"/>
      <c r="L609" s="222"/>
      <c r="M609" s="222"/>
      <c r="N609" s="221"/>
      <c r="O609" s="221"/>
      <c r="P609" s="221"/>
      <c r="Q609" s="221"/>
      <c r="R609" s="222"/>
      <c r="S609" s="222"/>
      <c r="T609" s="222"/>
      <c r="U609" s="222"/>
      <c r="V609" s="222"/>
      <c r="W609" s="222"/>
      <c r="X609" s="222"/>
      <c r="Y609" s="212"/>
      <c r="Z609" s="212"/>
      <c r="AA609" s="212"/>
      <c r="AB609" s="212"/>
      <c r="AC609" s="212"/>
      <c r="AD609" s="212"/>
      <c r="AE609" s="212"/>
      <c r="AF609" s="212"/>
      <c r="AG609" s="212" t="s">
        <v>231</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ht="33.75" outlineLevel="1" x14ac:dyDescent="0.2">
      <c r="A610" s="232">
        <v>89</v>
      </c>
      <c r="B610" s="233" t="s">
        <v>872</v>
      </c>
      <c r="C610" s="244" t="s">
        <v>873</v>
      </c>
      <c r="D610" s="234" t="s">
        <v>868</v>
      </c>
      <c r="E610" s="235">
        <v>1</v>
      </c>
      <c r="F610" s="236"/>
      <c r="G610" s="237">
        <f>ROUND(E610*F610,2)</f>
        <v>0</v>
      </c>
      <c r="H610" s="236"/>
      <c r="I610" s="237">
        <f>ROUND(E610*H610,2)</f>
        <v>0</v>
      </c>
      <c r="J610" s="236"/>
      <c r="K610" s="237">
        <f>ROUND(E610*J610,2)</f>
        <v>0</v>
      </c>
      <c r="L610" s="237">
        <v>21</v>
      </c>
      <c r="M610" s="237">
        <f>G610*(1+L610/100)</f>
        <v>0</v>
      </c>
      <c r="N610" s="235">
        <v>4.0999999999999999E-4</v>
      </c>
      <c r="O610" s="235">
        <f>ROUND(E610*N610,2)</f>
        <v>0</v>
      </c>
      <c r="P610" s="235">
        <v>0</v>
      </c>
      <c r="Q610" s="235">
        <f>ROUND(E610*P610,2)</f>
        <v>0</v>
      </c>
      <c r="R610" s="237" t="s">
        <v>692</v>
      </c>
      <c r="S610" s="237" t="s">
        <v>224</v>
      </c>
      <c r="T610" s="238" t="s">
        <v>224</v>
      </c>
      <c r="U610" s="222">
        <v>8.8000000000000007</v>
      </c>
      <c r="V610" s="222">
        <f>ROUND(E610*U610,2)</f>
        <v>8.8000000000000007</v>
      </c>
      <c r="W610" s="222"/>
      <c r="X610" s="222" t="s">
        <v>273</v>
      </c>
      <c r="Y610" s="212"/>
      <c r="Z610" s="212"/>
      <c r="AA610" s="212"/>
      <c r="AB610" s="212"/>
      <c r="AC610" s="212"/>
      <c r="AD610" s="212"/>
      <c r="AE610" s="212"/>
      <c r="AF610" s="212"/>
      <c r="AG610" s="212" t="s">
        <v>274</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19"/>
      <c r="B611" s="220"/>
      <c r="C611" s="266" t="s">
        <v>854</v>
      </c>
      <c r="D611" s="258"/>
      <c r="E611" s="258"/>
      <c r="F611" s="258"/>
      <c r="G611" s="258"/>
      <c r="H611" s="222"/>
      <c r="I611" s="222"/>
      <c r="J611" s="222"/>
      <c r="K611" s="222"/>
      <c r="L611" s="222"/>
      <c r="M611" s="222"/>
      <c r="N611" s="221"/>
      <c r="O611" s="221"/>
      <c r="P611" s="221"/>
      <c r="Q611" s="221"/>
      <c r="R611" s="222"/>
      <c r="S611" s="222"/>
      <c r="T611" s="222"/>
      <c r="U611" s="222"/>
      <c r="V611" s="222"/>
      <c r="W611" s="222"/>
      <c r="X611" s="222"/>
      <c r="Y611" s="212"/>
      <c r="Z611" s="212"/>
      <c r="AA611" s="212"/>
      <c r="AB611" s="212"/>
      <c r="AC611" s="212"/>
      <c r="AD611" s="212"/>
      <c r="AE611" s="212"/>
      <c r="AF611" s="212"/>
      <c r="AG611" s="212" t="s">
        <v>276</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19"/>
      <c r="B612" s="220"/>
      <c r="C612" s="247" t="s">
        <v>874</v>
      </c>
      <c r="D612" s="223"/>
      <c r="E612" s="224">
        <v>1</v>
      </c>
      <c r="F612" s="222"/>
      <c r="G612" s="222"/>
      <c r="H612" s="222"/>
      <c r="I612" s="222"/>
      <c r="J612" s="222"/>
      <c r="K612" s="222"/>
      <c r="L612" s="222"/>
      <c r="M612" s="222"/>
      <c r="N612" s="221"/>
      <c r="O612" s="221"/>
      <c r="P612" s="221"/>
      <c r="Q612" s="221"/>
      <c r="R612" s="222"/>
      <c r="S612" s="222"/>
      <c r="T612" s="222"/>
      <c r="U612" s="222"/>
      <c r="V612" s="222"/>
      <c r="W612" s="222"/>
      <c r="X612" s="222"/>
      <c r="Y612" s="212"/>
      <c r="Z612" s="212"/>
      <c r="AA612" s="212"/>
      <c r="AB612" s="212"/>
      <c r="AC612" s="212"/>
      <c r="AD612" s="212"/>
      <c r="AE612" s="212"/>
      <c r="AF612" s="212"/>
      <c r="AG612" s="212" t="s">
        <v>231</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ht="33.75" outlineLevel="1" x14ac:dyDescent="0.2">
      <c r="A613" s="232">
        <v>90</v>
      </c>
      <c r="B613" s="233" t="s">
        <v>875</v>
      </c>
      <c r="C613" s="244" t="s">
        <v>876</v>
      </c>
      <c r="D613" s="234" t="s">
        <v>868</v>
      </c>
      <c r="E613" s="235">
        <v>6</v>
      </c>
      <c r="F613" s="236"/>
      <c r="G613" s="237">
        <f>ROUND(E613*F613,2)</f>
        <v>0</v>
      </c>
      <c r="H613" s="236"/>
      <c r="I613" s="237">
        <f>ROUND(E613*H613,2)</f>
        <v>0</v>
      </c>
      <c r="J613" s="236"/>
      <c r="K613" s="237">
        <f>ROUND(E613*J613,2)</f>
        <v>0</v>
      </c>
      <c r="L613" s="237">
        <v>21</v>
      </c>
      <c r="M613" s="237">
        <f>G613*(1+L613/100)</f>
        <v>0</v>
      </c>
      <c r="N613" s="235">
        <v>7.1000000000000002E-4</v>
      </c>
      <c r="O613" s="235">
        <f>ROUND(E613*N613,2)</f>
        <v>0</v>
      </c>
      <c r="P613" s="235">
        <v>0</v>
      </c>
      <c r="Q613" s="235">
        <f>ROUND(E613*P613,2)</f>
        <v>0</v>
      </c>
      <c r="R613" s="237" t="s">
        <v>692</v>
      </c>
      <c r="S613" s="237" t="s">
        <v>224</v>
      </c>
      <c r="T613" s="238" t="s">
        <v>224</v>
      </c>
      <c r="U613" s="222">
        <v>9.6</v>
      </c>
      <c r="V613" s="222">
        <f>ROUND(E613*U613,2)</f>
        <v>57.6</v>
      </c>
      <c r="W613" s="222"/>
      <c r="X613" s="222" t="s">
        <v>273</v>
      </c>
      <c r="Y613" s="212"/>
      <c r="Z613" s="212"/>
      <c r="AA613" s="212"/>
      <c r="AB613" s="212"/>
      <c r="AC613" s="212"/>
      <c r="AD613" s="212"/>
      <c r="AE613" s="212"/>
      <c r="AF613" s="212"/>
      <c r="AG613" s="212" t="s">
        <v>274</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19"/>
      <c r="B614" s="220"/>
      <c r="C614" s="266" t="s">
        <v>854</v>
      </c>
      <c r="D614" s="258"/>
      <c r="E614" s="258"/>
      <c r="F614" s="258"/>
      <c r="G614" s="258"/>
      <c r="H614" s="222"/>
      <c r="I614" s="222"/>
      <c r="J614" s="222"/>
      <c r="K614" s="222"/>
      <c r="L614" s="222"/>
      <c r="M614" s="222"/>
      <c r="N614" s="221"/>
      <c r="O614" s="221"/>
      <c r="P614" s="221"/>
      <c r="Q614" s="221"/>
      <c r="R614" s="222"/>
      <c r="S614" s="222"/>
      <c r="T614" s="222"/>
      <c r="U614" s="222"/>
      <c r="V614" s="222"/>
      <c r="W614" s="222"/>
      <c r="X614" s="222"/>
      <c r="Y614" s="212"/>
      <c r="Z614" s="212"/>
      <c r="AA614" s="212"/>
      <c r="AB614" s="212"/>
      <c r="AC614" s="212"/>
      <c r="AD614" s="212"/>
      <c r="AE614" s="212"/>
      <c r="AF614" s="212"/>
      <c r="AG614" s="212" t="s">
        <v>276</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19"/>
      <c r="B615" s="220"/>
      <c r="C615" s="247" t="s">
        <v>877</v>
      </c>
      <c r="D615" s="223"/>
      <c r="E615" s="224">
        <v>6</v>
      </c>
      <c r="F615" s="222"/>
      <c r="G615" s="222"/>
      <c r="H615" s="222"/>
      <c r="I615" s="222"/>
      <c r="J615" s="222"/>
      <c r="K615" s="222"/>
      <c r="L615" s="222"/>
      <c r="M615" s="222"/>
      <c r="N615" s="221"/>
      <c r="O615" s="221"/>
      <c r="P615" s="221"/>
      <c r="Q615" s="221"/>
      <c r="R615" s="222"/>
      <c r="S615" s="222"/>
      <c r="T615" s="222"/>
      <c r="U615" s="222"/>
      <c r="V615" s="222"/>
      <c r="W615" s="222"/>
      <c r="X615" s="222"/>
      <c r="Y615" s="212"/>
      <c r="Z615" s="212"/>
      <c r="AA615" s="212"/>
      <c r="AB615" s="212"/>
      <c r="AC615" s="212"/>
      <c r="AD615" s="212"/>
      <c r="AE615" s="212"/>
      <c r="AF615" s="212"/>
      <c r="AG615" s="212" t="s">
        <v>231</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ht="33.75" outlineLevel="1" x14ac:dyDescent="0.2">
      <c r="A616" s="232">
        <v>91</v>
      </c>
      <c r="B616" s="233" t="s">
        <v>878</v>
      </c>
      <c r="C616" s="244" t="s">
        <v>879</v>
      </c>
      <c r="D616" s="234" t="s">
        <v>880</v>
      </c>
      <c r="E616" s="235">
        <v>10</v>
      </c>
      <c r="F616" s="236"/>
      <c r="G616" s="237">
        <f>ROUND(E616*F616,2)</f>
        <v>0</v>
      </c>
      <c r="H616" s="236"/>
      <c r="I616" s="237">
        <f>ROUND(E616*H616,2)</f>
        <v>0</v>
      </c>
      <c r="J616" s="236"/>
      <c r="K616" s="237">
        <f>ROUND(E616*J616,2)</f>
        <v>0</v>
      </c>
      <c r="L616" s="237">
        <v>21</v>
      </c>
      <c r="M616" s="237">
        <f>G616*(1+L616/100)</f>
        <v>0</v>
      </c>
      <c r="N616" s="235">
        <v>2.0000000000000002E-5</v>
      </c>
      <c r="O616" s="235">
        <f>ROUND(E616*N616,2)</f>
        <v>0</v>
      </c>
      <c r="P616" s="235">
        <v>0</v>
      </c>
      <c r="Q616" s="235">
        <f>ROUND(E616*P616,2)</f>
        <v>0</v>
      </c>
      <c r="R616" s="237" t="s">
        <v>692</v>
      </c>
      <c r="S616" s="237" t="s">
        <v>224</v>
      </c>
      <c r="T616" s="238" t="s">
        <v>224</v>
      </c>
      <c r="U616" s="222">
        <v>0.31</v>
      </c>
      <c r="V616" s="222">
        <f>ROUND(E616*U616,2)</f>
        <v>3.1</v>
      </c>
      <c r="W616" s="222"/>
      <c r="X616" s="222" t="s">
        <v>273</v>
      </c>
      <c r="Y616" s="212"/>
      <c r="Z616" s="212"/>
      <c r="AA616" s="212"/>
      <c r="AB616" s="212"/>
      <c r="AC616" s="212"/>
      <c r="AD616" s="212"/>
      <c r="AE616" s="212"/>
      <c r="AF616" s="212"/>
      <c r="AG616" s="212" t="s">
        <v>304</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19"/>
      <c r="B617" s="220"/>
      <c r="C617" s="266" t="s">
        <v>854</v>
      </c>
      <c r="D617" s="258"/>
      <c r="E617" s="258"/>
      <c r="F617" s="258"/>
      <c r="G617" s="258"/>
      <c r="H617" s="222"/>
      <c r="I617" s="222"/>
      <c r="J617" s="222"/>
      <c r="K617" s="222"/>
      <c r="L617" s="222"/>
      <c r="M617" s="222"/>
      <c r="N617" s="221"/>
      <c r="O617" s="221"/>
      <c r="P617" s="221"/>
      <c r="Q617" s="221"/>
      <c r="R617" s="222"/>
      <c r="S617" s="222"/>
      <c r="T617" s="222"/>
      <c r="U617" s="222"/>
      <c r="V617" s="222"/>
      <c r="W617" s="222"/>
      <c r="X617" s="222"/>
      <c r="Y617" s="212"/>
      <c r="Z617" s="212"/>
      <c r="AA617" s="212"/>
      <c r="AB617" s="212"/>
      <c r="AC617" s="212"/>
      <c r="AD617" s="212"/>
      <c r="AE617" s="212"/>
      <c r="AF617" s="212"/>
      <c r="AG617" s="212" t="s">
        <v>276</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
      <c r="A618" s="219"/>
      <c r="B618" s="220"/>
      <c r="C618" s="247" t="s">
        <v>881</v>
      </c>
      <c r="D618" s="223"/>
      <c r="E618" s="224">
        <v>10</v>
      </c>
      <c r="F618" s="222"/>
      <c r="G618" s="222"/>
      <c r="H618" s="222"/>
      <c r="I618" s="222"/>
      <c r="J618" s="222"/>
      <c r="K618" s="222"/>
      <c r="L618" s="222"/>
      <c r="M618" s="222"/>
      <c r="N618" s="221"/>
      <c r="O618" s="221"/>
      <c r="P618" s="221"/>
      <c r="Q618" s="221"/>
      <c r="R618" s="222"/>
      <c r="S618" s="222"/>
      <c r="T618" s="222"/>
      <c r="U618" s="222"/>
      <c r="V618" s="222"/>
      <c r="W618" s="222"/>
      <c r="X618" s="222"/>
      <c r="Y618" s="212"/>
      <c r="Z618" s="212"/>
      <c r="AA618" s="212"/>
      <c r="AB618" s="212"/>
      <c r="AC618" s="212"/>
      <c r="AD618" s="212"/>
      <c r="AE618" s="212"/>
      <c r="AF618" s="212"/>
      <c r="AG618" s="212" t="s">
        <v>231</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32">
        <v>92</v>
      </c>
      <c r="B619" s="233" t="s">
        <v>882</v>
      </c>
      <c r="C619" s="244" t="s">
        <v>883</v>
      </c>
      <c r="D619" s="234" t="s">
        <v>730</v>
      </c>
      <c r="E619" s="235">
        <v>12</v>
      </c>
      <c r="F619" s="236"/>
      <c r="G619" s="237">
        <f>ROUND(E619*F619,2)</f>
        <v>0</v>
      </c>
      <c r="H619" s="236"/>
      <c r="I619" s="237">
        <f>ROUND(E619*H619,2)</f>
        <v>0</v>
      </c>
      <c r="J619" s="236"/>
      <c r="K619" s="237">
        <f>ROUND(E619*J619,2)</f>
        <v>0</v>
      </c>
      <c r="L619" s="237">
        <v>21</v>
      </c>
      <c r="M619" s="237">
        <f>G619*(1+L619/100)</f>
        <v>0</v>
      </c>
      <c r="N619" s="235">
        <v>0</v>
      </c>
      <c r="O619" s="235">
        <f>ROUND(E619*N619,2)</f>
        <v>0</v>
      </c>
      <c r="P619" s="235">
        <v>0</v>
      </c>
      <c r="Q619" s="235">
        <f>ROUND(E619*P619,2)</f>
        <v>0</v>
      </c>
      <c r="R619" s="237"/>
      <c r="S619" s="237" t="s">
        <v>237</v>
      </c>
      <c r="T619" s="238" t="s">
        <v>687</v>
      </c>
      <c r="U619" s="222">
        <v>0.21</v>
      </c>
      <c r="V619" s="222">
        <f>ROUND(E619*U619,2)</f>
        <v>2.52</v>
      </c>
      <c r="W619" s="222"/>
      <c r="X619" s="222" t="s">
        <v>273</v>
      </c>
      <c r="Y619" s="212"/>
      <c r="Z619" s="212"/>
      <c r="AA619" s="212"/>
      <c r="AB619" s="212"/>
      <c r="AC619" s="212"/>
      <c r="AD619" s="212"/>
      <c r="AE619" s="212"/>
      <c r="AF619" s="212"/>
      <c r="AG619" s="212" t="s">
        <v>274</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19"/>
      <c r="B620" s="220"/>
      <c r="C620" s="247" t="s">
        <v>884</v>
      </c>
      <c r="D620" s="223"/>
      <c r="E620" s="224">
        <v>6</v>
      </c>
      <c r="F620" s="222"/>
      <c r="G620" s="222"/>
      <c r="H620" s="222"/>
      <c r="I620" s="222"/>
      <c r="J620" s="222"/>
      <c r="K620" s="222"/>
      <c r="L620" s="222"/>
      <c r="M620" s="222"/>
      <c r="N620" s="221"/>
      <c r="O620" s="221"/>
      <c r="P620" s="221"/>
      <c r="Q620" s="221"/>
      <c r="R620" s="222"/>
      <c r="S620" s="222"/>
      <c r="T620" s="222"/>
      <c r="U620" s="222"/>
      <c r="V620" s="222"/>
      <c r="W620" s="222"/>
      <c r="X620" s="222"/>
      <c r="Y620" s="212"/>
      <c r="Z620" s="212"/>
      <c r="AA620" s="212"/>
      <c r="AB620" s="212"/>
      <c r="AC620" s="212"/>
      <c r="AD620" s="212"/>
      <c r="AE620" s="212"/>
      <c r="AF620" s="212"/>
      <c r="AG620" s="212" t="s">
        <v>231</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19"/>
      <c r="B621" s="220"/>
      <c r="C621" s="247" t="s">
        <v>885</v>
      </c>
      <c r="D621" s="223"/>
      <c r="E621" s="224">
        <v>6</v>
      </c>
      <c r="F621" s="222"/>
      <c r="G621" s="222"/>
      <c r="H621" s="222"/>
      <c r="I621" s="222"/>
      <c r="J621" s="222"/>
      <c r="K621" s="222"/>
      <c r="L621" s="222"/>
      <c r="M621" s="222"/>
      <c r="N621" s="221"/>
      <c r="O621" s="221"/>
      <c r="P621" s="221"/>
      <c r="Q621" s="221"/>
      <c r="R621" s="222"/>
      <c r="S621" s="222"/>
      <c r="T621" s="222"/>
      <c r="U621" s="222"/>
      <c r="V621" s="222"/>
      <c r="W621" s="222"/>
      <c r="X621" s="222"/>
      <c r="Y621" s="212"/>
      <c r="Z621" s="212"/>
      <c r="AA621" s="212"/>
      <c r="AB621" s="212"/>
      <c r="AC621" s="212"/>
      <c r="AD621" s="212"/>
      <c r="AE621" s="212"/>
      <c r="AF621" s="212"/>
      <c r="AG621" s="212" t="s">
        <v>231</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32">
        <v>93</v>
      </c>
      <c r="B622" s="233" t="s">
        <v>886</v>
      </c>
      <c r="C622" s="244" t="s">
        <v>887</v>
      </c>
      <c r="D622" s="234" t="s">
        <v>271</v>
      </c>
      <c r="E622" s="235">
        <v>339.85</v>
      </c>
      <c r="F622" s="236"/>
      <c r="G622" s="237">
        <f>ROUND(E622*F622,2)</f>
        <v>0</v>
      </c>
      <c r="H622" s="236"/>
      <c r="I622" s="237">
        <f>ROUND(E622*H622,2)</f>
        <v>0</v>
      </c>
      <c r="J622" s="236"/>
      <c r="K622" s="237">
        <f>ROUND(E622*J622,2)</f>
        <v>0</v>
      </c>
      <c r="L622" s="237">
        <v>21</v>
      </c>
      <c r="M622" s="237">
        <f>G622*(1+L622/100)</f>
        <v>0</v>
      </c>
      <c r="N622" s="235">
        <v>0</v>
      </c>
      <c r="O622" s="235">
        <f>ROUND(E622*N622,2)</f>
        <v>0</v>
      </c>
      <c r="P622" s="235">
        <v>0</v>
      </c>
      <c r="Q622" s="235">
        <f>ROUND(E622*P622,2)</f>
        <v>0</v>
      </c>
      <c r="R622" s="237"/>
      <c r="S622" s="237" t="s">
        <v>237</v>
      </c>
      <c r="T622" s="238" t="s">
        <v>687</v>
      </c>
      <c r="U622" s="222">
        <v>7.0000000000000007E-2</v>
      </c>
      <c r="V622" s="222">
        <f>ROUND(E622*U622,2)</f>
        <v>23.79</v>
      </c>
      <c r="W622" s="222"/>
      <c r="X622" s="222" t="s">
        <v>273</v>
      </c>
      <c r="Y622" s="212"/>
      <c r="Z622" s="212"/>
      <c r="AA622" s="212"/>
      <c r="AB622" s="212"/>
      <c r="AC622" s="212"/>
      <c r="AD622" s="212"/>
      <c r="AE622" s="212"/>
      <c r="AF622" s="212"/>
      <c r="AG622" s="212" t="s">
        <v>274</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19"/>
      <c r="B623" s="220"/>
      <c r="C623" s="247" t="s">
        <v>865</v>
      </c>
      <c r="D623" s="223"/>
      <c r="E623" s="224">
        <v>172.8</v>
      </c>
      <c r="F623" s="222"/>
      <c r="G623" s="222"/>
      <c r="H623" s="222"/>
      <c r="I623" s="222"/>
      <c r="J623" s="222"/>
      <c r="K623" s="222"/>
      <c r="L623" s="222"/>
      <c r="M623" s="222"/>
      <c r="N623" s="221"/>
      <c r="O623" s="221"/>
      <c r="P623" s="221"/>
      <c r="Q623" s="221"/>
      <c r="R623" s="222"/>
      <c r="S623" s="222"/>
      <c r="T623" s="222"/>
      <c r="U623" s="222"/>
      <c r="V623" s="222"/>
      <c r="W623" s="222"/>
      <c r="X623" s="222"/>
      <c r="Y623" s="212"/>
      <c r="Z623" s="212"/>
      <c r="AA623" s="212"/>
      <c r="AB623" s="212"/>
      <c r="AC623" s="212"/>
      <c r="AD623" s="212"/>
      <c r="AE623" s="212"/>
      <c r="AF623" s="212"/>
      <c r="AG623" s="212" t="s">
        <v>231</v>
      </c>
      <c r="AH623" s="212">
        <v>5</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19"/>
      <c r="B624" s="220"/>
      <c r="C624" s="247" t="s">
        <v>855</v>
      </c>
      <c r="D624" s="223"/>
      <c r="E624" s="224">
        <v>44.5</v>
      </c>
      <c r="F624" s="222"/>
      <c r="G624" s="222"/>
      <c r="H624" s="222"/>
      <c r="I624" s="222"/>
      <c r="J624" s="222"/>
      <c r="K624" s="222"/>
      <c r="L624" s="222"/>
      <c r="M624" s="222"/>
      <c r="N624" s="221"/>
      <c r="O624" s="221"/>
      <c r="P624" s="221"/>
      <c r="Q624" s="221"/>
      <c r="R624" s="222"/>
      <c r="S624" s="222"/>
      <c r="T624" s="222"/>
      <c r="U624" s="222"/>
      <c r="V624" s="222"/>
      <c r="W624" s="222"/>
      <c r="X624" s="222"/>
      <c r="Y624" s="212"/>
      <c r="Z624" s="212"/>
      <c r="AA624" s="212"/>
      <c r="AB624" s="212"/>
      <c r="AC624" s="212"/>
      <c r="AD624" s="212"/>
      <c r="AE624" s="212"/>
      <c r="AF624" s="212"/>
      <c r="AG624" s="212" t="s">
        <v>231</v>
      </c>
      <c r="AH624" s="212">
        <v>5</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19"/>
      <c r="B625" s="220"/>
      <c r="C625" s="247" t="s">
        <v>858</v>
      </c>
      <c r="D625" s="223"/>
      <c r="E625" s="224">
        <v>46.55</v>
      </c>
      <c r="F625" s="222"/>
      <c r="G625" s="222"/>
      <c r="H625" s="222"/>
      <c r="I625" s="222"/>
      <c r="J625" s="222"/>
      <c r="K625" s="222"/>
      <c r="L625" s="222"/>
      <c r="M625" s="222"/>
      <c r="N625" s="221"/>
      <c r="O625" s="221"/>
      <c r="P625" s="221"/>
      <c r="Q625" s="221"/>
      <c r="R625" s="222"/>
      <c r="S625" s="222"/>
      <c r="T625" s="222"/>
      <c r="U625" s="222"/>
      <c r="V625" s="222"/>
      <c r="W625" s="222"/>
      <c r="X625" s="222"/>
      <c r="Y625" s="212"/>
      <c r="Z625" s="212"/>
      <c r="AA625" s="212"/>
      <c r="AB625" s="212"/>
      <c r="AC625" s="212"/>
      <c r="AD625" s="212"/>
      <c r="AE625" s="212"/>
      <c r="AF625" s="212"/>
      <c r="AG625" s="212" t="s">
        <v>231</v>
      </c>
      <c r="AH625" s="212">
        <v>5</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19"/>
      <c r="B626" s="220"/>
      <c r="C626" s="247" t="s">
        <v>859</v>
      </c>
      <c r="D626" s="223"/>
      <c r="E626" s="224">
        <v>38</v>
      </c>
      <c r="F626" s="222"/>
      <c r="G626" s="222"/>
      <c r="H626" s="222"/>
      <c r="I626" s="222"/>
      <c r="J626" s="222"/>
      <c r="K626" s="222"/>
      <c r="L626" s="222"/>
      <c r="M626" s="222"/>
      <c r="N626" s="221"/>
      <c r="O626" s="221"/>
      <c r="P626" s="221"/>
      <c r="Q626" s="221"/>
      <c r="R626" s="222"/>
      <c r="S626" s="222"/>
      <c r="T626" s="222"/>
      <c r="U626" s="222"/>
      <c r="V626" s="222"/>
      <c r="W626" s="222"/>
      <c r="X626" s="222"/>
      <c r="Y626" s="212"/>
      <c r="Z626" s="212"/>
      <c r="AA626" s="212"/>
      <c r="AB626" s="212"/>
      <c r="AC626" s="212"/>
      <c r="AD626" s="212"/>
      <c r="AE626" s="212"/>
      <c r="AF626" s="212"/>
      <c r="AG626" s="212" t="s">
        <v>231</v>
      </c>
      <c r="AH626" s="212">
        <v>5</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19"/>
      <c r="B627" s="220"/>
      <c r="C627" s="247" t="s">
        <v>862</v>
      </c>
      <c r="D627" s="223"/>
      <c r="E627" s="224">
        <v>38</v>
      </c>
      <c r="F627" s="222"/>
      <c r="G627" s="222"/>
      <c r="H627" s="222"/>
      <c r="I627" s="222"/>
      <c r="J627" s="222"/>
      <c r="K627" s="222"/>
      <c r="L627" s="222"/>
      <c r="M627" s="222"/>
      <c r="N627" s="221"/>
      <c r="O627" s="221"/>
      <c r="P627" s="221"/>
      <c r="Q627" s="221"/>
      <c r="R627" s="222"/>
      <c r="S627" s="222"/>
      <c r="T627" s="222"/>
      <c r="U627" s="222"/>
      <c r="V627" s="222"/>
      <c r="W627" s="222"/>
      <c r="X627" s="222"/>
      <c r="Y627" s="212"/>
      <c r="Z627" s="212"/>
      <c r="AA627" s="212"/>
      <c r="AB627" s="212"/>
      <c r="AC627" s="212"/>
      <c r="AD627" s="212"/>
      <c r="AE627" s="212"/>
      <c r="AF627" s="212"/>
      <c r="AG627" s="212" t="s">
        <v>231</v>
      </c>
      <c r="AH627" s="212">
        <v>5</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32">
        <v>94</v>
      </c>
      <c r="B628" s="233" t="s">
        <v>888</v>
      </c>
      <c r="C628" s="244" t="s">
        <v>889</v>
      </c>
      <c r="D628" s="234" t="s">
        <v>271</v>
      </c>
      <c r="E628" s="235">
        <v>339.85</v>
      </c>
      <c r="F628" s="236"/>
      <c r="G628" s="237">
        <f>ROUND(E628*F628,2)</f>
        <v>0</v>
      </c>
      <c r="H628" s="236"/>
      <c r="I628" s="237">
        <f>ROUND(E628*H628,2)</f>
        <v>0</v>
      </c>
      <c r="J628" s="236"/>
      <c r="K628" s="237">
        <f>ROUND(E628*J628,2)</f>
        <v>0</v>
      </c>
      <c r="L628" s="237">
        <v>21</v>
      </c>
      <c r="M628" s="237">
        <f>G628*(1+L628/100)</f>
        <v>0</v>
      </c>
      <c r="N628" s="235">
        <v>0</v>
      </c>
      <c r="O628" s="235">
        <f>ROUND(E628*N628,2)</f>
        <v>0</v>
      </c>
      <c r="P628" s="235">
        <v>0</v>
      </c>
      <c r="Q628" s="235">
        <f>ROUND(E628*P628,2)</f>
        <v>0</v>
      </c>
      <c r="R628" s="237" t="s">
        <v>692</v>
      </c>
      <c r="S628" s="237" t="s">
        <v>224</v>
      </c>
      <c r="T628" s="238" t="s">
        <v>224</v>
      </c>
      <c r="U628" s="222">
        <v>0.04</v>
      </c>
      <c r="V628" s="222">
        <f>ROUND(E628*U628,2)</f>
        <v>13.59</v>
      </c>
      <c r="W628" s="222"/>
      <c r="X628" s="222" t="s">
        <v>273</v>
      </c>
      <c r="Y628" s="212"/>
      <c r="Z628" s="212"/>
      <c r="AA628" s="212"/>
      <c r="AB628" s="212"/>
      <c r="AC628" s="212"/>
      <c r="AD628" s="212"/>
      <c r="AE628" s="212"/>
      <c r="AF628" s="212"/>
      <c r="AG628" s="212" t="s">
        <v>274</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19"/>
      <c r="B629" s="220"/>
      <c r="C629" s="247" t="s">
        <v>865</v>
      </c>
      <c r="D629" s="223"/>
      <c r="E629" s="224">
        <v>172.8</v>
      </c>
      <c r="F629" s="222"/>
      <c r="G629" s="222"/>
      <c r="H629" s="222"/>
      <c r="I629" s="222"/>
      <c r="J629" s="222"/>
      <c r="K629" s="222"/>
      <c r="L629" s="222"/>
      <c r="M629" s="222"/>
      <c r="N629" s="221"/>
      <c r="O629" s="221"/>
      <c r="P629" s="221"/>
      <c r="Q629" s="221"/>
      <c r="R629" s="222"/>
      <c r="S629" s="222"/>
      <c r="T629" s="222"/>
      <c r="U629" s="222"/>
      <c r="V629" s="222"/>
      <c r="W629" s="222"/>
      <c r="X629" s="222"/>
      <c r="Y629" s="212"/>
      <c r="Z629" s="212"/>
      <c r="AA629" s="212"/>
      <c r="AB629" s="212"/>
      <c r="AC629" s="212"/>
      <c r="AD629" s="212"/>
      <c r="AE629" s="212"/>
      <c r="AF629" s="212"/>
      <c r="AG629" s="212" t="s">
        <v>231</v>
      </c>
      <c r="AH629" s="212">
        <v>5</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19"/>
      <c r="B630" s="220"/>
      <c r="C630" s="247" t="s">
        <v>855</v>
      </c>
      <c r="D630" s="223"/>
      <c r="E630" s="224">
        <v>44.5</v>
      </c>
      <c r="F630" s="222"/>
      <c r="G630" s="222"/>
      <c r="H630" s="222"/>
      <c r="I630" s="222"/>
      <c r="J630" s="222"/>
      <c r="K630" s="222"/>
      <c r="L630" s="222"/>
      <c r="M630" s="222"/>
      <c r="N630" s="221"/>
      <c r="O630" s="221"/>
      <c r="P630" s="221"/>
      <c r="Q630" s="221"/>
      <c r="R630" s="222"/>
      <c r="S630" s="222"/>
      <c r="T630" s="222"/>
      <c r="U630" s="222"/>
      <c r="V630" s="222"/>
      <c r="W630" s="222"/>
      <c r="X630" s="222"/>
      <c r="Y630" s="212"/>
      <c r="Z630" s="212"/>
      <c r="AA630" s="212"/>
      <c r="AB630" s="212"/>
      <c r="AC630" s="212"/>
      <c r="AD630" s="212"/>
      <c r="AE630" s="212"/>
      <c r="AF630" s="212"/>
      <c r="AG630" s="212" t="s">
        <v>231</v>
      </c>
      <c r="AH630" s="212">
        <v>5</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19"/>
      <c r="B631" s="220"/>
      <c r="C631" s="247" t="s">
        <v>858</v>
      </c>
      <c r="D631" s="223"/>
      <c r="E631" s="224">
        <v>46.55</v>
      </c>
      <c r="F631" s="222"/>
      <c r="G631" s="222"/>
      <c r="H631" s="222"/>
      <c r="I631" s="222"/>
      <c r="J631" s="222"/>
      <c r="K631" s="222"/>
      <c r="L631" s="222"/>
      <c r="M631" s="222"/>
      <c r="N631" s="221"/>
      <c r="O631" s="221"/>
      <c r="P631" s="221"/>
      <c r="Q631" s="221"/>
      <c r="R631" s="222"/>
      <c r="S631" s="222"/>
      <c r="T631" s="222"/>
      <c r="U631" s="222"/>
      <c r="V631" s="222"/>
      <c r="W631" s="222"/>
      <c r="X631" s="222"/>
      <c r="Y631" s="212"/>
      <c r="Z631" s="212"/>
      <c r="AA631" s="212"/>
      <c r="AB631" s="212"/>
      <c r="AC631" s="212"/>
      <c r="AD631" s="212"/>
      <c r="AE631" s="212"/>
      <c r="AF631" s="212"/>
      <c r="AG631" s="212" t="s">
        <v>231</v>
      </c>
      <c r="AH631" s="212">
        <v>5</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19"/>
      <c r="B632" s="220"/>
      <c r="C632" s="247" t="s">
        <v>859</v>
      </c>
      <c r="D632" s="223"/>
      <c r="E632" s="224">
        <v>38</v>
      </c>
      <c r="F632" s="222"/>
      <c r="G632" s="222"/>
      <c r="H632" s="222"/>
      <c r="I632" s="222"/>
      <c r="J632" s="222"/>
      <c r="K632" s="222"/>
      <c r="L632" s="222"/>
      <c r="M632" s="222"/>
      <c r="N632" s="221"/>
      <c r="O632" s="221"/>
      <c r="P632" s="221"/>
      <c r="Q632" s="221"/>
      <c r="R632" s="222"/>
      <c r="S632" s="222"/>
      <c r="T632" s="222"/>
      <c r="U632" s="222"/>
      <c r="V632" s="222"/>
      <c r="W632" s="222"/>
      <c r="X632" s="222"/>
      <c r="Y632" s="212"/>
      <c r="Z632" s="212"/>
      <c r="AA632" s="212"/>
      <c r="AB632" s="212"/>
      <c r="AC632" s="212"/>
      <c r="AD632" s="212"/>
      <c r="AE632" s="212"/>
      <c r="AF632" s="212"/>
      <c r="AG632" s="212" t="s">
        <v>231</v>
      </c>
      <c r="AH632" s="212">
        <v>5</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19"/>
      <c r="B633" s="220"/>
      <c r="C633" s="247" t="s">
        <v>862</v>
      </c>
      <c r="D633" s="223"/>
      <c r="E633" s="224">
        <v>38</v>
      </c>
      <c r="F633" s="222"/>
      <c r="G633" s="222"/>
      <c r="H633" s="222"/>
      <c r="I633" s="222"/>
      <c r="J633" s="222"/>
      <c r="K633" s="222"/>
      <c r="L633" s="222"/>
      <c r="M633" s="222"/>
      <c r="N633" s="221"/>
      <c r="O633" s="221"/>
      <c r="P633" s="221"/>
      <c r="Q633" s="221"/>
      <c r="R633" s="222"/>
      <c r="S633" s="222"/>
      <c r="T633" s="222"/>
      <c r="U633" s="222"/>
      <c r="V633" s="222"/>
      <c r="W633" s="222"/>
      <c r="X633" s="222"/>
      <c r="Y633" s="212"/>
      <c r="Z633" s="212"/>
      <c r="AA633" s="212"/>
      <c r="AB633" s="212"/>
      <c r="AC633" s="212"/>
      <c r="AD633" s="212"/>
      <c r="AE633" s="212"/>
      <c r="AF633" s="212"/>
      <c r="AG633" s="212" t="s">
        <v>231</v>
      </c>
      <c r="AH633" s="212">
        <v>5</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32">
        <v>95</v>
      </c>
      <c r="B634" s="233" t="s">
        <v>890</v>
      </c>
      <c r="C634" s="244" t="s">
        <v>891</v>
      </c>
      <c r="D634" s="234" t="s">
        <v>331</v>
      </c>
      <c r="E634" s="235">
        <v>10.186999999999999</v>
      </c>
      <c r="F634" s="236"/>
      <c r="G634" s="237">
        <f>ROUND(E634*F634,2)</f>
        <v>0</v>
      </c>
      <c r="H634" s="236"/>
      <c r="I634" s="237">
        <f>ROUND(E634*H634,2)</f>
        <v>0</v>
      </c>
      <c r="J634" s="236"/>
      <c r="K634" s="237">
        <f>ROUND(E634*J634,2)</f>
        <v>0</v>
      </c>
      <c r="L634" s="237">
        <v>21</v>
      </c>
      <c r="M634" s="237">
        <f>G634*(1+L634/100)</f>
        <v>0</v>
      </c>
      <c r="N634" s="235">
        <v>2.5249999999999999</v>
      </c>
      <c r="O634" s="235">
        <f>ROUND(E634*N634,2)</f>
        <v>25.72</v>
      </c>
      <c r="P634" s="235">
        <v>0</v>
      </c>
      <c r="Q634" s="235">
        <f>ROUND(E634*P634,2)</f>
        <v>0</v>
      </c>
      <c r="R634" s="237"/>
      <c r="S634" s="237" t="s">
        <v>237</v>
      </c>
      <c r="T634" s="238" t="s">
        <v>687</v>
      </c>
      <c r="U634" s="222">
        <v>3.6349999999999998</v>
      </c>
      <c r="V634" s="222">
        <f>ROUND(E634*U634,2)</f>
        <v>37.03</v>
      </c>
      <c r="W634" s="222"/>
      <c r="X634" s="222" t="s">
        <v>273</v>
      </c>
      <c r="Y634" s="212"/>
      <c r="Z634" s="212"/>
      <c r="AA634" s="212"/>
      <c r="AB634" s="212"/>
      <c r="AC634" s="212"/>
      <c r="AD634" s="212"/>
      <c r="AE634" s="212"/>
      <c r="AF634" s="212"/>
      <c r="AG634" s="212" t="s">
        <v>274</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19"/>
      <c r="B635" s="220"/>
      <c r="C635" s="247" t="s">
        <v>892</v>
      </c>
      <c r="D635" s="223"/>
      <c r="E635" s="224"/>
      <c r="F635" s="222"/>
      <c r="G635" s="222"/>
      <c r="H635" s="222"/>
      <c r="I635" s="222"/>
      <c r="J635" s="222"/>
      <c r="K635" s="222"/>
      <c r="L635" s="222"/>
      <c r="M635" s="222"/>
      <c r="N635" s="221"/>
      <c r="O635" s="221"/>
      <c r="P635" s="221"/>
      <c r="Q635" s="221"/>
      <c r="R635" s="222"/>
      <c r="S635" s="222"/>
      <c r="T635" s="222"/>
      <c r="U635" s="222"/>
      <c r="V635" s="222"/>
      <c r="W635" s="222"/>
      <c r="X635" s="222"/>
      <c r="Y635" s="212"/>
      <c r="Z635" s="212"/>
      <c r="AA635" s="212"/>
      <c r="AB635" s="212"/>
      <c r="AC635" s="212"/>
      <c r="AD635" s="212"/>
      <c r="AE635" s="212"/>
      <c r="AF635" s="212"/>
      <c r="AG635" s="212" t="s">
        <v>231</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19"/>
      <c r="B636" s="220"/>
      <c r="C636" s="247" t="s">
        <v>893</v>
      </c>
      <c r="D636" s="223"/>
      <c r="E636" s="224">
        <v>3.4384999999999999</v>
      </c>
      <c r="F636" s="222"/>
      <c r="G636" s="222"/>
      <c r="H636" s="222"/>
      <c r="I636" s="222"/>
      <c r="J636" s="222"/>
      <c r="K636" s="222"/>
      <c r="L636" s="222"/>
      <c r="M636" s="222"/>
      <c r="N636" s="221"/>
      <c r="O636" s="221"/>
      <c r="P636" s="221"/>
      <c r="Q636" s="221"/>
      <c r="R636" s="222"/>
      <c r="S636" s="222"/>
      <c r="T636" s="222"/>
      <c r="U636" s="222"/>
      <c r="V636" s="222"/>
      <c r="W636" s="222"/>
      <c r="X636" s="222"/>
      <c r="Y636" s="212"/>
      <c r="Z636" s="212"/>
      <c r="AA636" s="212"/>
      <c r="AB636" s="212"/>
      <c r="AC636" s="212"/>
      <c r="AD636" s="212"/>
      <c r="AE636" s="212"/>
      <c r="AF636" s="212"/>
      <c r="AG636" s="212" t="s">
        <v>231</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19"/>
      <c r="B637" s="220"/>
      <c r="C637" s="247" t="s">
        <v>894</v>
      </c>
      <c r="D637" s="223"/>
      <c r="E637" s="224">
        <v>2.9325000000000001</v>
      </c>
      <c r="F637" s="222"/>
      <c r="G637" s="222"/>
      <c r="H637" s="222"/>
      <c r="I637" s="222"/>
      <c r="J637" s="222"/>
      <c r="K637" s="222"/>
      <c r="L637" s="222"/>
      <c r="M637" s="222"/>
      <c r="N637" s="221"/>
      <c r="O637" s="221"/>
      <c r="P637" s="221"/>
      <c r="Q637" s="221"/>
      <c r="R637" s="222"/>
      <c r="S637" s="222"/>
      <c r="T637" s="222"/>
      <c r="U637" s="222"/>
      <c r="V637" s="222"/>
      <c r="W637" s="222"/>
      <c r="X637" s="222"/>
      <c r="Y637" s="212"/>
      <c r="Z637" s="212"/>
      <c r="AA637" s="212"/>
      <c r="AB637" s="212"/>
      <c r="AC637" s="212"/>
      <c r="AD637" s="212"/>
      <c r="AE637" s="212"/>
      <c r="AF637" s="212"/>
      <c r="AG637" s="212" t="s">
        <v>231</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19"/>
      <c r="B638" s="220"/>
      <c r="C638" s="247" t="s">
        <v>895</v>
      </c>
      <c r="D638" s="223"/>
      <c r="E638" s="224">
        <v>2.31</v>
      </c>
      <c r="F638" s="222"/>
      <c r="G638" s="222"/>
      <c r="H638" s="222"/>
      <c r="I638" s="222"/>
      <c r="J638" s="222"/>
      <c r="K638" s="222"/>
      <c r="L638" s="222"/>
      <c r="M638" s="222"/>
      <c r="N638" s="221"/>
      <c r="O638" s="221"/>
      <c r="P638" s="221"/>
      <c r="Q638" s="221"/>
      <c r="R638" s="222"/>
      <c r="S638" s="222"/>
      <c r="T638" s="222"/>
      <c r="U638" s="222"/>
      <c r="V638" s="222"/>
      <c r="W638" s="222"/>
      <c r="X638" s="222"/>
      <c r="Y638" s="212"/>
      <c r="Z638" s="212"/>
      <c r="AA638" s="212"/>
      <c r="AB638" s="212"/>
      <c r="AC638" s="212"/>
      <c r="AD638" s="212"/>
      <c r="AE638" s="212"/>
      <c r="AF638" s="212"/>
      <c r="AG638" s="212" t="s">
        <v>231</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19"/>
      <c r="B639" s="220"/>
      <c r="C639" s="247" t="s">
        <v>896</v>
      </c>
      <c r="D639" s="223"/>
      <c r="E639" s="224">
        <v>0.78</v>
      </c>
      <c r="F639" s="222"/>
      <c r="G639" s="222"/>
      <c r="H639" s="222"/>
      <c r="I639" s="222"/>
      <c r="J639" s="222"/>
      <c r="K639" s="222"/>
      <c r="L639" s="222"/>
      <c r="M639" s="222"/>
      <c r="N639" s="221"/>
      <c r="O639" s="221"/>
      <c r="P639" s="221"/>
      <c r="Q639" s="221"/>
      <c r="R639" s="222"/>
      <c r="S639" s="222"/>
      <c r="T639" s="222"/>
      <c r="U639" s="222"/>
      <c r="V639" s="222"/>
      <c r="W639" s="222"/>
      <c r="X639" s="222"/>
      <c r="Y639" s="212"/>
      <c r="Z639" s="212"/>
      <c r="AA639" s="212"/>
      <c r="AB639" s="212"/>
      <c r="AC639" s="212"/>
      <c r="AD639" s="212"/>
      <c r="AE639" s="212"/>
      <c r="AF639" s="212"/>
      <c r="AG639" s="212" t="s">
        <v>231</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19"/>
      <c r="B640" s="220"/>
      <c r="C640" s="247" t="s">
        <v>897</v>
      </c>
      <c r="D640" s="223"/>
      <c r="E640" s="224">
        <v>0.36299999999999999</v>
      </c>
      <c r="F640" s="222"/>
      <c r="G640" s="222"/>
      <c r="H640" s="222"/>
      <c r="I640" s="222"/>
      <c r="J640" s="222"/>
      <c r="K640" s="222"/>
      <c r="L640" s="222"/>
      <c r="M640" s="222"/>
      <c r="N640" s="221"/>
      <c r="O640" s="221"/>
      <c r="P640" s="221"/>
      <c r="Q640" s="221"/>
      <c r="R640" s="222"/>
      <c r="S640" s="222"/>
      <c r="T640" s="222"/>
      <c r="U640" s="222"/>
      <c r="V640" s="222"/>
      <c r="W640" s="222"/>
      <c r="X640" s="222"/>
      <c r="Y640" s="212"/>
      <c r="Z640" s="212"/>
      <c r="AA640" s="212"/>
      <c r="AB640" s="212"/>
      <c r="AC640" s="212"/>
      <c r="AD640" s="212"/>
      <c r="AE640" s="212"/>
      <c r="AF640" s="212"/>
      <c r="AG640" s="212" t="s">
        <v>231</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19"/>
      <c r="B641" s="220"/>
      <c r="C641" s="247" t="s">
        <v>898</v>
      </c>
      <c r="D641" s="223"/>
      <c r="E641" s="224">
        <v>0.36299999999999999</v>
      </c>
      <c r="F641" s="222"/>
      <c r="G641" s="222"/>
      <c r="H641" s="222"/>
      <c r="I641" s="222"/>
      <c r="J641" s="222"/>
      <c r="K641" s="222"/>
      <c r="L641" s="222"/>
      <c r="M641" s="222"/>
      <c r="N641" s="221"/>
      <c r="O641" s="221"/>
      <c r="P641" s="221"/>
      <c r="Q641" s="221"/>
      <c r="R641" s="222"/>
      <c r="S641" s="222"/>
      <c r="T641" s="222"/>
      <c r="U641" s="222"/>
      <c r="V641" s="222"/>
      <c r="W641" s="222"/>
      <c r="X641" s="222"/>
      <c r="Y641" s="212"/>
      <c r="Z641" s="212"/>
      <c r="AA641" s="212"/>
      <c r="AB641" s="212"/>
      <c r="AC641" s="212"/>
      <c r="AD641" s="212"/>
      <c r="AE641" s="212"/>
      <c r="AF641" s="212"/>
      <c r="AG641" s="212" t="s">
        <v>231</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2">
        <v>96</v>
      </c>
      <c r="B642" s="233" t="s">
        <v>899</v>
      </c>
      <c r="C642" s="244" t="s">
        <v>900</v>
      </c>
      <c r="D642" s="234" t="s">
        <v>331</v>
      </c>
      <c r="E642" s="235">
        <v>20.328749999999999</v>
      </c>
      <c r="F642" s="236"/>
      <c r="G642" s="237">
        <f>ROUND(E642*F642,2)</f>
        <v>0</v>
      </c>
      <c r="H642" s="236"/>
      <c r="I642" s="237">
        <f>ROUND(E642*H642,2)</f>
        <v>0</v>
      </c>
      <c r="J642" s="236"/>
      <c r="K642" s="237">
        <f>ROUND(E642*J642,2)</f>
        <v>0</v>
      </c>
      <c r="L642" s="237">
        <v>21</v>
      </c>
      <c r="M642" s="237">
        <f>G642*(1+L642/100)</f>
        <v>0</v>
      </c>
      <c r="N642" s="235">
        <v>2.5510999999999999</v>
      </c>
      <c r="O642" s="235">
        <f>ROUND(E642*N642,2)</f>
        <v>51.86</v>
      </c>
      <c r="P642" s="235">
        <v>0</v>
      </c>
      <c r="Q642" s="235">
        <f>ROUND(E642*P642,2)</f>
        <v>0</v>
      </c>
      <c r="R642" s="237"/>
      <c r="S642" s="237" t="s">
        <v>237</v>
      </c>
      <c r="T642" s="238" t="s">
        <v>687</v>
      </c>
      <c r="U642" s="222">
        <v>1.8320000000000001</v>
      </c>
      <c r="V642" s="222">
        <f>ROUND(E642*U642,2)</f>
        <v>37.24</v>
      </c>
      <c r="W642" s="222"/>
      <c r="X642" s="222" t="s">
        <v>273</v>
      </c>
      <c r="Y642" s="212"/>
      <c r="Z642" s="212"/>
      <c r="AA642" s="212"/>
      <c r="AB642" s="212"/>
      <c r="AC642" s="212"/>
      <c r="AD642" s="212"/>
      <c r="AE642" s="212"/>
      <c r="AF642" s="212"/>
      <c r="AG642" s="212" t="s">
        <v>274</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19"/>
      <c r="B643" s="220"/>
      <c r="C643" s="245" t="s">
        <v>901</v>
      </c>
      <c r="D643" s="239"/>
      <c r="E643" s="239"/>
      <c r="F643" s="239"/>
      <c r="G643" s="239"/>
      <c r="H643" s="222"/>
      <c r="I643" s="222"/>
      <c r="J643" s="222"/>
      <c r="K643" s="222"/>
      <c r="L643" s="222"/>
      <c r="M643" s="222"/>
      <c r="N643" s="221"/>
      <c r="O643" s="221"/>
      <c r="P643" s="221"/>
      <c r="Q643" s="221"/>
      <c r="R643" s="222"/>
      <c r="S643" s="222"/>
      <c r="T643" s="222"/>
      <c r="U643" s="222"/>
      <c r="V643" s="222"/>
      <c r="W643" s="222"/>
      <c r="X643" s="222"/>
      <c r="Y643" s="212"/>
      <c r="Z643" s="212"/>
      <c r="AA643" s="212"/>
      <c r="AB643" s="212"/>
      <c r="AC643" s="212"/>
      <c r="AD643" s="212"/>
      <c r="AE643" s="212"/>
      <c r="AF643" s="212"/>
      <c r="AG643" s="212" t="s">
        <v>228</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19"/>
      <c r="B644" s="220"/>
      <c r="C644" s="247" t="s">
        <v>902</v>
      </c>
      <c r="D644" s="223"/>
      <c r="E644" s="224"/>
      <c r="F644" s="222"/>
      <c r="G644" s="222"/>
      <c r="H644" s="222"/>
      <c r="I644" s="222"/>
      <c r="J644" s="222"/>
      <c r="K644" s="222"/>
      <c r="L644" s="222"/>
      <c r="M644" s="222"/>
      <c r="N644" s="221"/>
      <c r="O644" s="221"/>
      <c r="P644" s="221"/>
      <c r="Q644" s="221"/>
      <c r="R644" s="222"/>
      <c r="S644" s="222"/>
      <c r="T644" s="222"/>
      <c r="U644" s="222"/>
      <c r="V644" s="222"/>
      <c r="W644" s="222"/>
      <c r="X644" s="222"/>
      <c r="Y644" s="212"/>
      <c r="Z644" s="212"/>
      <c r="AA644" s="212"/>
      <c r="AB644" s="212"/>
      <c r="AC644" s="212"/>
      <c r="AD644" s="212"/>
      <c r="AE644" s="212"/>
      <c r="AF644" s="212"/>
      <c r="AG644" s="212" t="s">
        <v>231</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19"/>
      <c r="B645" s="220"/>
      <c r="C645" s="247" t="s">
        <v>903</v>
      </c>
      <c r="D645" s="223"/>
      <c r="E645" s="224">
        <v>5.2981499999999997</v>
      </c>
      <c r="F645" s="222"/>
      <c r="G645" s="222"/>
      <c r="H645" s="222"/>
      <c r="I645" s="222"/>
      <c r="J645" s="222"/>
      <c r="K645" s="222"/>
      <c r="L645" s="222"/>
      <c r="M645" s="222"/>
      <c r="N645" s="221"/>
      <c r="O645" s="221"/>
      <c r="P645" s="221"/>
      <c r="Q645" s="221"/>
      <c r="R645" s="222"/>
      <c r="S645" s="222"/>
      <c r="T645" s="222"/>
      <c r="U645" s="222"/>
      <c r="V645" s="222"/>
      <c r="W645" s="222"/>
      <c r="X645" s="222"/>
      <c r="Y645" s="212"/>
      <c r="Z645" s="212"/>
      <c r="AA645" s="212"/>
      <c r="AB645" s="212"/>
      <c r="AC645" s="212"/>
      <c r="AD645" s="212"/>
      <c r="AE645" s="212"/>
      <c r="AF645" s="212"/>
      <c r="AG645" s="212" t="s">
        <v>231</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19"/>
      <c r="B646" s="220"/>
      <c r="C646" s="247" t="s">
        <v>904</v>
      </c>
      <c r="D646" s="223"/>
      <c r="E646" s="224">
        <v>3.726</v>
      </c>
      <c r="F646" s="222"/>
      <c r="G646" s="222"/>
      <c r="H646" s="222"/>
      <c r="I646" s="222"/>
      <c r="J646" s="222"/>
      <c r="K646" s="222"/>
      <c r="L646" s="222"/>
      <c r="M646" s="222"/>
      <c r="N646" s="221"/>
      <c r="O646" s="221"/>
      <c r="P646" s="221"/>
      <c r="Q646" s="221"/>
      <c r="R646" s="222"/>
      <c r="S646" s="222"/>
      <c r="T646" s="222"/>
      <c r="U646" s="222"/>
      <c r="V646" s="222"/>
      <c r="W646" s="222"/>
      <c r="X646" s="222"/>
      <c r="Y646" s="212"/>
      <c r="Z646" s="212"/>
      <c r="AA646" s="212"/>
      <c r="AB646" s="212"/>
      <c r="AC646" s="212"/>
      <c r="AD646" s="212"/>
      <c r="AE646" s="212"/>
      <c r="AF646" s="212"/>
      <c r="AG646" s="212" t="s">
        <v>231</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19"/>
      <c r="B647" s="220"/>
      <c r="C647" s="247" t="s">
        <v>905</v>
      </c>
      <c r="D647" s="223"/>
      <c r="E647" s="224">
        <v>4.7939999999999996</v>
      </c>
      <c r="F647" s="222"/>
      <c r="G647" s="222"/>
      <c r="H647" s="222"/>
      <c r="I647" s="222"/>
      <c r="J647" s="222"/>
      <c r="K647" s="222"/>
      <c r="L647" s="222"/>
      <c r="M647" s="222"/>
      <c r="N647" s="221"/>
      <c r="O647" s="221"/>
      <c r="P647" s="221"/>
      <c r="Q647" s="221"/>
      <c r="R647" s="222"/>
      <c r="S647" s="222"/>
      <c r="T647" s="222"/>
      <c r="U647" s="222"/>
      <c r="V647" s="222"/>
      <c r="W647" s="222"/>
      <c r="X647" s="222"/>
      <c r="Y647" s="212"/>
      <c r="Z647" s="212"/>
      <c r="AA647" s="212"/>
      <c r="AB647" s="212"/>
      <c r="AC647" s="212"/>
      <c r="AD647" s="212"/>
      <c r="AE647" s="212"/>
      <c r="AF647" s="212"/>
      <c r="AG647" s="212" t="s">
        <v>231</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19"/>
      <c r="B648" s="220"/>
      <c r="C648" s="247" t="s">
        <v>906</v>
      </c>
      <c r="D648" s="223"/>
      <c r="E648" s="224">
        <v>2.2098</v>
      </c>
      <c r="F648" s="222"/>
      <c r="G648" s="222"/>
      <c r="H648" s="222"/>
      <c r="I648" s="222"/>
      <c r="J648" s="222"/>
      <c r="K648" s="222"/>
      <c r="L648" s="222"/>
      <c r="M648" s="222"/>
      <c r="N648" s="221"/>
      <c r="O648" s="221"/>
      <c r="P648" s="221"/>
      <c r="Q648" s="221"/>
      <c r="R648" s="222"/>
      <c r="S648" s="222"/>
      <c r="T648" s="222"/>
      <c r="U648" s="222"/>
      <c r="V648" s="222"/>
      <c r="W648" s="222"/>
      <c r="X648" s="222"/>
      <c r="Y648" s="212"/>
      <c r="Z648" s="212"/>
      <c r="AA648" s="212"/>
      <c r="AB648" s="212"/>
      <c r="AC648" s="212"/>
      <c r="AD648" s="212"/>
      <c r="AE648" s="212"/>
      <c r="AF648" s="212"/>
      <c r="AG648" s="212" t="s">
        <v>231</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19"/>
      <c r="B649" s="220"/>
      <c r="C649" s="247" t="s">
        <v>907</v>
      </c>
      <c r="D649" s="223"/>
      <c r="E649" s="224">
        <v>2.52</v>
      </c>
      <c r="F649" s="222"/>
      <c r="G649" s="222"/>
      <c r="H649" s="222"/>
      <c r="I649" s="222"/>
      <c r="J649" s="222"/>
      <c r="K649" s="222"/>
      <c r="L649" s="222"/>
      <c r="M649" s="222"/>
      <c r="N649" s="221"/>
      <c r="O649" s="221"/>
      <c r="P649" s="221"/>
      <c r="Q649" s="221"/>
      <c r="R649" s="222"/>
      <c r="S649" s="222"/>
      <c r="T649" s="222"/>
      <c r="U649" s="222"/>
      <c r="V649" s="222"/>
      <c r="W649" s="222"/>
      <c r="X649" s="222"/>
      <c r="Y649" s="212"/>
      <c r="Z649" s="212"/>
      <c r="AA649" s="212"/>
      <c r="AB649" s="212"/>
      <c r="AC649" s="212"/>
      <c r="AD649" s="212"/>
      <c r="AE649" s="212"/>
      <c r="AF649" s="212"/>
      <c r="AG649" s="212" t="s">
        <v>231</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19"/>
      <c r="B650" s="220"/>
      <c r="C650" s="247" t="s">
        <v>908</v>
      </c>
      <c r="D650" s="223"/>
      <c r="E650" s="224">
        <v>1.7807999999999999</v>
      </c>
      <c r="F650" s="222"/>
      <c r="G650" s="222"/>
      <c r="H650" s="222"/>
      <c r="I650" s="222"/>
      <c r="J650" s="222"/>
      <c r="K650" s="222"/>
      <c r="L650" s="222"/>
      <c r="M650" s="222"/>
      <c r="N650" s="221"/>
      <c r="O650" s="221"/>
      <c r="P650" s="221"/>
      <c r="Q650" s="221"/>
      <c r="R650" s="222"/>
      <c r="S650" s="222"/>
      <c r="T650" s="222"/>
      <c r="U650" s="222"/>
      <c r="V650" s="222"/>
      <c r="W650" s="222"/>
      <c r="X650" s="222"/>
      <c r="Y650" s="212"/>
      <c r="Z650" s="212"/>
      <c r="AA650" s="212"/>
      <c r="AB650" s="212"/>
      <c r="AC650" s="212"/>
      <c r="AD650" s="212"/>
      <c r="AE650" s="212"/>
      <c r="AF650" s="212"/>
      <c r="AG650" s="212" t="s">
        <v>231</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32">
        <v>97</v>
      </c>
      <c r="B651" s="233" t="s">
        <v>909</v>
      </c>
      <c r="C651" s="244" t="s">
        <v>910</v>
      </c>
      <c r="D651" s="234" t="s">
        <v>331</v>
      </c>
      <c r="E651" s="235">
        <v>8.9489999999999998</v>
      </c>
      <c r="F651" s="236"/>
      <c r="G651" s="237">
        <f>ROUND(E651*F651,2)</f>
        <v>0</v>
      </c>
      <c r="H651" s="236"/>
      <c r="I651" s="237">
        <f>ROUND(E651*H651,2)</f>
        <v>0</v>
      </c>
      <c r="J651" s="236"/>
      <c r="K651" s="237">
        <f>ROUND(E651*J651,2)</f>
        <v>0</v>
      </c>
      <c r="L651" s="237">
        <v>21</v>
      </c>
      <c r="M651" s="237">
        <f>G651*(1+L651/100)</f>
        <v>0</v>
      </c>
      <c r="N651" s="235">
        <v>2.5499999999999998</v>
      </c>
      <c r="O651" s="235">
        <f>ROUND(E651*N651,2)</f>
        <v>22.82</v>
      </c>
      <c r="P651" s="235">
        <v>0</v>
      </c>
      <c r="Q651" s="235">
        <f>ROUND(E651*P651,2)</f>
        <v>0</v>
      </c>
      <c r="R651" s="237"/>
      <c r="S651" s="237" t="s">
        <v>237</v>
      </c>
      <c r="T651" s="238" t="s">
        <v>687</v>
      </c>
      <c r="U651" s="222">
        <v>2.5099999999999998</v>
      </c>
      <c r="V651" s="222">
        <f>ROUND(E651*U651,2)</f>
        <v>22.46</v>
      </c>
      <c r="W651" s="222"/>
      <c r="X651" s="222" t="s">
        <v>273</v>
      </c>
      <c r="Y651" s="212"/>
      <c r="Z651" s="212"/>
      <c r="AA651" s="212"/>
      <c r="AB651" s="212"/>
      <c r="AC651" s="212"/>
      <c r="AD651" s="212"/>
      <c r="AE651" s="212"/>
      <c r="AF651" s="212"/>
      <c r="AG651" s="212" t="s">
        <v>304</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19"/>
      <c r="B652" s="220"/>
      <c r="C652" s="247" t="s">
        <v>911</v>
      </c>
      <c r="D652" s="223"/>
      <c r="E652" s="224"/>
      <c r="F652" s="222"/>
      <c r="G652" s="222"/>
      <c r="H652" s="222"/>
      <c r="I652" s="222"/>
      <c r="J652" s="222"/>
      <c r="K652" s="222"/>
      <c r="L652" s="222"/>
      <c r="M652" s="222"/>
      <c r="N652" s="221"/>
      <c r="O652" s="221"/>
      <c r="P652" s="221"/>
      <c r="Q652" s="221"/>
      <c r="R652" s="222"/>
      <c r="S652" s="222"/>
      <c r="T652" s="222"/>
      <c r="U652" s="222"/>
      <c r="V652" s="222"/>
      <c r="W652" s="222"/>
      <c r="X652" s="222"/>
      <c r="Y652" s="212"/>
      <c r="Z652" s="212"/>
      <c r="AA652" s="212"/>
      <c r="AB652" s="212"/>
      <c r="AC652" s="212"/>
      <c r="AD652" s="212"/>
      <c r="AE652" s="212"/>
      <c r="AF652" s="212"/>
      <c r="AG652" s="212" t="s">
        <v>231</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19"/>
      <c r="B653" s="220"/>
      <c r="C653" s="247" t="s">
        <v>912</v>
      </c>
      <c r="D653" s="223"/>
      <c r="E653" s="224">
        <v>2.5499999999999998</v>
      </c>
      <c r="F653" s="222"/>
      <c r="G653" s="222"/>
      <c r="H653" s="222"/>
      <c r="I653" s="222"/>
      <c r="J653" s="222"/>
      <c r="K653" s="222"/>
      <c r="L653" s="222"/>
      <c r="M653" s="222"/>
      <c r="N653" s="221"/>
      <c r="O653" s="221"/>
      <c r="P653" s="221"/>
      <c r="Q653" s="221"/>
      <c r="R653" s="222"/>
      <c r="S653" s="222"/>
      <c r="T653" s="222"/>
      <c r="U653" s="222"/>
      <c r="V653" s="222"/>
      <c r="W653" s="222"/>
      <c r="X653" s="222"/>
      <c r="Y653" s="212"/>
      <c r="Z653" s="212"/>
      <c r="AA653" s="212"/>
      <c r="AB653" s="212"/>
      <c r="AC653" s="212"/>
      <c r="AD653" s="212"/>
      <c r="AE653" s="212"/>
      <c r="AF653" s="212"/>
      <c r="AG653" s="212" t="s">
        <v>231</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19"/>
      <c r="B654" s="220"/>
      <c r="C654" s="247" t="s">
        <v>913</v>
      </c>
      <c r="D654" s="223"/>
      <c r="E654" s="224">
        <v>2.0009999999999999</v>
      </c>
      <c r="F654" s="222"/>
      <c r="G654" s="222"/>
      <c r="H654" s="222"/>
      <c r="I654" s="222"/>
      <c r="J654" s="222"/>
      <c r="K654" s="222"/>
      <c r="L654" s="222"/>
      <c r="M654" s="222"/>
      <c r="N654" s="221"/>
      <c r="O654" s="221"/>
      <c r="P654" s="221"/>
      <c r="Q654" s="221"/>
      <c r="R654" s="222"/>
      <c r="S654" s="222"/>
      <c r="T654" s="222"/>
      <c r="U654" s="222"/>
      <c r="V654" s="222"/>
      <c r="W654" s="222"/>
      <c r="X654" s="222"/>
      <c r="Y654" s="212"/>
      <c r="Z654" s="212"/>
      <c r="AA654" s="212"/>
      <c r="AB654" s="212"/>
      <c r="AC654" s="212"/>
      <c r="AD654" s="212"/>
      <c r="AE654" s="212"/>
      <c r="AF654" s="212"/>
      <c r="AG654" s="212" t="s">
        <v>231</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19"/>
      <c r="B655" s="220"/>
      <c r="C655" s="247" t="s">
        <v>914</v>
      </c>
      <c r="D655" s="223"/>
      <c r="E655" s="224">
        <v>1.752</v>
      </c>
      <c r="F655" s="222"/>
      <c r="G655" s="222"/>
      <c r="H655" s="222"/>
      <c r="I655" s="222"/>
      <c r="J655" s="222"/>
      <c r="K655" s="222"/>
      <c r="L655" s="222"/>
      <c r="M655" s="222"/>
      <c r="N655" s="221"/>
      <c r="O655" s="221"/>
      <c r="P655" s="221"/>
      <c r="Q655" s="221"/>
      <c r="R655" s="222"/>
      <c r="S655" s="222"/>
      <c r="T655" s="222"/>
      <c r="U655" s="222"/>
      <c r="V655" s="222"/>
      <c r="W655" s="222"/>
      <c r="X655" s="222"/>
      <c r="Y655" s="212"/>
      <c r="Z655" s="212"/>
      <c r="AA655" s="212"/>
      <c r="AB655" s="212"/>
      <c r="AC655" s="212"/>
      <c r="AD655" s="212"/>
      <c r="AE655" s="212"/>
      <c r="AF655" s="212"/>
      <c r="AG655" s="212" t="s">
        <v>231</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19"/>
      <c r="B656" s="220"/>
      <c r="C656" s="247" t="s">
        <v>915</v>
      </c>
      <c r="D656" s="223"/>
      <c r="E656" s="224">
        <v>0.91200000000000003</v>
      </c>
      <c r="F656" s="222"/>
      <c r="G656" s="222"/>
      <c r="H656" s="222"/>
      <c r="I656" s="222"/>
      <c r="J656" s="222"/>
      <c r="K656" s="222"/>
      <c r="L656" s="222"/>
      <c r="M656" s="222"/>
      <c r="N656" s="221"/>
      <c r="O656" s="221"/>
      <c r="P656" s="221"/>
      <c r="Q656" s="221"/>
      <c r="R656" s="222"/>
      <c r="S656" s="222"/>
      <c r="T656" s="222"/>
      <c r="U656" s="222"/>
      <c r="V656" s="222"/>
      <c r="W656" s="222"/>
      <c r="X656" s="222"/>
      <c r="Y656" s="212"/>
      <c r="Z656" s="212"/>
      <c r="AA656" s="212"/>
      <c r="AB656" s="212"/>
      <c r="AC656" s="212"/>
      <c r="AD656" s="212"/>
      <c r="AE656" s="212"/>
      <c r="AF656" s="212"/>
      <c r="AG656" s="212" t="s">
        <v>231</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19"/>
      <c r="B657" s="220"/>
      <c r="C657" s="247" t="s">
        <v>916</v>
      </c>
      <c r="D657" s="223"/>
      <c r="E657" s="224">
        <v>0.86699999999999999</v>
      </c>
      <c r="F657" s="222"/>
      <c r="G657" s="222"/>
      <c r="H657" s="222"/>
      <c r="I657" s="222"/>
      <c r="J657" s="222"/>
      <c r="K657" s="222"/>
      <c r="L657" s="222"/>
      <c r="M657" s="222"/>
      <c r="N657" s="221"/>
      <c r="O657" s="221"/>
      <c r="P657" s="221"/>
      <c r="Q657" s="221"/>
      <c r="R657" s="222"/>
      <c r="S657" s="222"/>
      <c r="T657" s="222"/>
      <c r="U657" s="222"/>
      <c r="V657" s="222"/>
      <c r="W657" s="222"/>
      <c r="X657" s="222"/>
      <c r="Y657" s="212"/>
      <c r="Z657" s="212"/>
      <c r="AA657" s="212"/>
      <c r="AB657" s="212"/>
      <c r="AC657" s="212"/>
      <c r="AD657" s="212"/>
      <c r="AE657" s="212"/>
      <c r="AF657" s="212"/>
      <c r="AG657" s="212" t="s">
        <v>231</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19"/>
      <c r="B658" s="220"/>
      <c r="C658" s="247" t="s">
        <v>917</v>
      </c>
      <c r="D658" s="223"/>
      <c r="E658" s="224">
        <v>0.86699999999999999</v>
      </c>
      <c r="F658" s="222"/>
      <c r="G658" s="222"/>
      <c r="H658" s="222"/>
      <c r="I658" s="222"/>
      <c r="J658" s="222"/>
      <c r="K658" s="222"/>
      <c r="L658" s="222"/>
      <c r="M658" s="222"/>
      <c r="N658" s="221"/>
      <c r="O658" s="221"/>
      <c r="P658" s="221"/>
      <c r="Q658" s="221"/>
      <c r="R658" s="222"/>
      <c r="S658" s="222"/>
      <c r="T658" s="222"/>
      <c r="U658" s="222"/>
      <c r="V658" s="222"/>
      <c r="W658" s="222"/>
      <c r="X658" s="222"/>
      <c r="Y658" s="212"/>
      <c r="Z658" s="212"/>
      <c r="AA658" s="212"/>
      <c r="AB658" s="212"/>
      <c r="AC658" s="212"/>
      <c r="AD658" s="212"/>
      <c r="AE658" s="212"/>
      <c r="AF658" s="212"/>
      <c r="AG658" s="212" t="s">
        <v>231</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32">
        <v>98</v>
      </c>
      <c r="B659" s="233" t="s">
        <v>918</v>
      </c>
      <c r="C659" s="244" t="s">
        <v>919</v>
      </c>
      <c r="D659" s="234" t="s">
        <v>730</v>
      </c>
      <c r="E659" s="235">
        <v>6</v>
      </c>
      <c r="F659" s="236"/>
      <c r="G659" s="237">
        <f>ROUND(E659*F659,2)</f>
        <v>0</v>
      </c>
      <c r="H659" s="236"/>
      <c r="I659" s="237">
        <f>ROUND(E659*H659,2)</f>
        <v>0</v>
      </c>
      <c r="J659" s="236"/>
      <c r="K659" s="237">
        <f>ROUND(E659*J659,2)</f>
        <v>0</v>
      </c>
      <c r="L659" s="237">
        <v>21</v>
      </c>
      <c r="M659" s="237">
        <f>G659*(1+L659/100)</f>
        <v>0</v>
      </c>
      <c r="N659" s="235">
        <v>0</v>
      </c>
      <c r="O659" s="235">
        <f>ROUND(E659*N659,2)</f>
        <v>0</v>
      </c>
      <c r="P659" s="235">
        <v>0</v>
      </c>
      <c r="Q659" s="235">
        <f>ROUND(E659*P659,2)</f>
        <v>0</v>
      </c>
      <c r="R659" s="237" t="s">
        <v>692</v>
      </c>
      <c r="S659" s="237" t="s">
        <v>224</v>
      </c>
      <c r="T659" s="238" t="s">
        <v>224</v>
      </c>
      <c r="U659" s="222">
        <v>0.79</v>
      </c>
      <c r="V659" s="222">
        <f>ROUND(E659*U659,2)</f>
        <v>4.74</v>
      </c>
      <c r="W659" s="222"/>
      <c r="X659" s="222" t="s">
        <v>273</v>
      </c>
      <c r="Y659" s="212"/>
      <c r="Z659" s="212"/>
      <c r="AA659" s="212"/>
      <c r="AB659" s="212"/>
      <c r="AC659" s="212"/>
      <c r="AD659" s="212"/>
      <c r="AE659" s="212"/>
      <c r="AF659" s="212"/>
      <c r="AG659" s="212" t="s">
        <v>274</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19"/>
      <c r="B660" s="220"/>
      <c r="C660" s="266" t="s">
        <v>920</v>
      </c>
      <c r="D660" s="258"/>
      <c r="E660" s="258"/>
      <c r="F660" s="258"/>
      <c r="G660" s="258"/>
      <c r="H660" s="222"/>
      <c r="I660" s="222"/>
      <c r="J660" s="222"/>
      <c r="K660" s="222"/>
      <c r="L660" s="222"/>
      <c r="M660" s="222"/>
      <c r="N660" s="221"/>
      <c r="O660" s="221"/>
      <c r="P660" s="221"/>
      <c r="Q660" s="221"/>
      <c r="R660" s="222"/>
      <c r="S660" s="222"/>
      <c r="T660" s="222"/>
      <c r="U660" s="222"/>
      <c r="V660" s="222"/>
      <c r="W660" s="222"/>
      <c r="X660" s="222"/>
      <c r="Y660" s="212"/>
      <c r="Z660" s="212"/>
      <c r="AA660" s="212"/>
      <c r="AB660" s="212"/>
      <c r="AC660" s="212"/>
      <c r="AD660" s="212"/>
      <c r="AE660" s="212"/>
      <c r="AF660" s="212"/>
      <c r="AG660" s="212" t="s">
        <v>276</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19"/>
      <c r="B661" s="220"/>
      <c r="C661" s="247" t="s">
        <v>921</v>
      </c>
      <c r="D661" s="223"/>
      <c r="E661" s="224">
        <v>1</v>
      </c>
      <c r="F661" s="222"/>
      <c r="G661" s="222"/>
      <c r="H661" s="222"/>
      <c r="I661" s="222"/>
      <c r="J661" s="222"/>
      <c r="K661" s="222"/>
      <c r="L661" s="222"/>
      <c r="M661" s="222"/>
      <c r="N661" s="221"/>
      <c r="O661" s="221"/>
      <c r="P661" s="221"/>
      <c r="Q661" s="221"/>
      <c r="R661" s="222"/>
      <c r="S661" s="222"/>
      <c r="T661" s="222"/>
      <c r="U661" s="222"/>
      <c r="V661" s="222"/>
      <c r="W661" s="222"/>
      <c r="X661" s="222"/>
      <c r="Y661" s="212"/>
      <c r="Z661" s="212"/>
      <c r="AA661" s="212"/>
      <c r="AB661" s="212"/>
      <c r="AC661" s="212"/>
      <c r="AD661" s="212"/>
      <c r="AE661" s="212"/>
      <c r="AF661" s="212"/>
      <c r="AG661" s="212" t="s">
        <v>231</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19"/>
      <c r="B662" s="220"/>
      <c r="C662" s="247" t="s">
        <v>922</v>
      </c>
      <c r="D662" s="223"/>
      <c r="E662" s="224">
        <v>5</v>
      </c>
      <c r="F662" s="222"/>
      <c r="G662" s="222"/>
      <c r="H662" s="222"/>
      <c r="I662" s="222"/>
      <c r="J662" s="222"/>
      <c r="K662" s="222"/>
      <c r="L662" s="222"/>
      <c r="M662" s="222"/>
      <c r="N662" s="221"/>
      <c r="O662" s="221"/>
      <c r="P662" s="221"/>
      <c r="Q662" s="221"/>
      <c r="R662" s="222"/>
      <c r="S662" s="222"/>
      <c r="T662" s="222"/>
      <c r="U662" s="222"/>
      <c r="V662" s="222"/>
      <c r="W662" s="222"/>
      <c r="X662" s="222"/>
      <c r="Y662" s="212"/>
      <c r="Z662" s="212"/>
      <c r="AA662" s="212"/>
      <c r="AB662" s="212"/>
      <c r="AC662" s="212"/>
      <c r="AD662" s="212"/>
      <c r="AE662" s="212"/>
      <c r="AF662" s="212"/>
      <c r="AG662" s="212" t="s">
        <v>231</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32">
        <v>99</v>
      </c>
      <c r="B663" s="233" t="s">
        <v>923</v>
      </c>
      <c r="C663" s="244" t="s">
        <v>924</v>
      </c>
      <c r="D663" s="234" t="s">
        <v>730</v>
      </c>
      <c r="E663" s="235">
        <v>1</v>
      </c>
      <c r="F663" s="236"/>
      <c r="G663" s="237">
        <f>ROUND(E663*F663,2)</f>
        <v>0</v>
      </c>
      <c r="H663" s="236"/>
      <c r="I663" s="237">
        <f>ROUND(E663*H663,2)</f>
        <v>0</v>
      </c>
      <c r="J663" s="236"/>
      <c r="K663" s="237">
        <f>ROUND(E663*J663,2)</f>
        <v>0</v>
      </c>
      <c r="L663" s="237">
        <v>21</v>
      </c>
      <c r="M663" s="237">
        <f>G663*(1+L663/100)</f>
        <v>0</v>
      </c>
      <c r="N663" s="235">
        <v>0</v>
      </c>
      <c r="O663" s="235">
        <f>ROUND(E663*N663,2)</f>
        <v>0</v>
      </c>
      <c r="P663" s="235">
        <v>0</v>
      </c>
      <c r="Q663" s="235">
        <f>ROUND(E663*P663,2)</f>
        <v>0</v>
      </c>
      <c r="R663" s="237" t="s">
        <v>692</v>
      </c>
      <c r="S663" s="237" t="s">
        <v>224</v>
      </c>
      <c r="T663" s="238" t="s">
        <v>224</v>
      </c>
      <c r="U663" s="222">
        <v>0.94599999999999995</v>
      </c>
      <c r="V663" s="222">
        <f>ROUND(E663*U663,2)</f>
        <v>0.95</v>
      </c>
      <c r="W663" s="222"/>
      <c r="X663" s="222" t="s">
        <v>273</v>
      </c>
      <c r="Y663" s="212"/>
      <c r="Z663" s="212"/>
      <c r="AA663" s="212"/>
      <c r="AB663" s="212"/>
      <c r="AC663" s="212"/>
      <c r="AD663" s="212"/>
      <c r="AE663" s="212"/>
      <c r="AF663" s="212"/>
      <c r="AG663" s="212" t="s">
        <v>274</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19"/>
      <c r="B664" s="220"/>
      <c r="C664" s="266" t="s">
        <v>920</v>
      </c>
      <c r="D664" s="258"/>
      <c r="E664" s="258"/>
      <c r="F664" s="258"/>
      <c r="G664" s="258"/>
      <c r="H664" s="222"/>
      <c r="I664" s="222"/>
      <c r="J664" s="222"/>
      <c r="K664" s="222"/>
      <c r="L664" s="222"/>
      <c r="M664" s="222"/>
      <c r="N664" s="221"/>
      <c r="O664" s="221"/>
      <c r="P664" s="221"/>
      <c r="Q664" s="221"/>
      <c r="R664" s="222"/>
      <c r="S664" s="222"/>
      <c r="T664" s="222"/>
      <c r="U664" s="222"/>
      <c r="V664" s="222"/>
      <c r="W664" s="222"/>
      <c r="X664" s="222"/>
      <c r="Y664" s="212"/>
      <c r="Z664" s="212"/>
      <c r="AA664" s="212"/>
      <c r="AB664" s="212"/>
      <c r="AC664" s="212"/>
      <c r="AD664" s="212"/>
      <c r="AE664" s="212"/>
      <c r="AF664" s="212"/>
      <c r="AG664" s="212" t="s">
        <v>276</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19"/>
      <c r="B665" s="220"/>
      <c r="C665" s="247" t="s">
        <v>925</v>
      </c>
      <c r="D665" s="223"/>
      <c r="E665" s="224">
        <v>1</v>
      </c>
      <c r="F665" s="222"/>
      <c r="G665" s="222"/>
      <c r="H665" s="222"/>
      <c r="I665" s="222"/>
      <c r="J665" s="222"/>
      <c r="K665" s="222"/>
      <c r="L665" s="222"/>
      <c r="M665" s="222"/>
      <c r="N665" s="221"/>
      <c r="O665" s="221"/>
      <c r="P665" s="221"/>
      <c r="Q665" s="221"/>
      <c r="R665" s="222"/>
      <c r="S665" s="222"/>
      <c r="T665" s="222"/>
      <c r="U665" s="222"/>
      <c r="V665" s="222"/>
      <c r="W665" s="222"/>
      <c r="X665" s="222"/>
      <c r="Y665" s="212"/>
      <c r="Z665" s="212"/>
      <c r="AA665" s="212"/>
      <c r="AB665" s="212"/>
      <c r="AC665" s="212"/>
      <c r="AD665" s="212"/>
      <c r="AE665" s="212"/>
      <c r="AF665" s="212"/>
      <c r="AG665" s="212" t="s">
        <v>231</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ht="22.5" outlineLevel="1" x14ac:dyDescent="0.2">
      <c r="A666" s="232">
        <v>100</v>
      </c>
      <c r="B666" s="233" t="s">
        <v>926</v>
      </c>
      <c r="C666" s="244" t="s">
        <v>927</v>
      </c>
      <c r="D666" s="234" t="s">
        <v>730</v>
      </c>
      <c r="E666" s="235">
        <v>12</v>
      </c>
      <c r="F666" s="236"/>
      <c r="G666" s="237">
        <f>ROUND(E666*F666,2)</f>
        <v>0</v>
      </c>
      <c r="H666" s="236"/>
      <c r="I666" s="237">
        <f>ROUND(E666*H666,2)</f>
        <v>0</v>
      </c>
      <c r="J666" s="236"/>
      <c r="K666" s="237">
        <f>ROUND(E666*J666,2)</f>
        <v>0</v>
      </c>
      <c r="L666" s="237">
        <v>21</v>
      </c>
      <c r="M666" s="237">
        <f>G666*(1+L666/100)</f>
        <v>0</v>
      </c>
      <c r="N666" s="235">
        <v>0</v>
      </c>
      <c r="O666" s="235">
        <f>ROUND(E666*N666,2)</f>
        <v>0</v>
      </c>
      <c r="P666" s="235">
        <v>0</v>
      </c>
      <c r="Q666" s="235">
        <f>ROUND(E666*P666,2)</f>
        <v>0</v>
      </c>
      <c r="R666" s="237" t="s">
        <v>692</v>
      </c>
      <c r="S666" s="237" t="s">
        <v>224</v>
      </c>
      <c r="T666" s="238" t="s">
        <v>224</v>
      </c>
      <c r="U666" s="222">
        <v>0.9</v>
      </c>
      <c r="V666" s="222">
        <f>ROUND(E666*U666,2)</f>
        <v>10.8</v>
      </c>
      <c r="W666" s="222"/>
      <c r="X666" s="222" t="s">
        <v>273</v>
      </c>
      <c r="Y666" s="212"/>
      <c r="Z666" s="212"/>
      <c r="AA666" s="212"/>
      <c r="AB666" s="212"/>
      <c r="AC666" s="212"/>
      <c r="AD666" s="212"/>
      <c r="AE666" s="212"/>
      <c r="AF666" s="212"/>
      <c r="AG666" s="212" t="s">
        <v>304</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19"/>
      <c r="B667" s="220"/>
      <c r="C667" s="266" t="s">
        <v>920</v>
      </c>
      <c r="D667" s="258"/>
      <c r="E667" s="258"/>
      <c r="F667" s="258"/>
      <c r="G667" s="258"/>
      <c r="H667" s="222"/>
      <c r="I667" s="222"/>
      <c r="J667" s="222"/>
      <c r="K667" s="222"/>
      <c r="L667" s="222"/>
      <c r="M667" s="222"/>
      <c r="N667" s="221"/>
      <c r="O667" s="221"/>
      <c r="P667" s="221"/>
      <c r="Q667" s="221"/>
      <c r="R667" s="222"/>
      <c r="S667" s="222"/>
      <c r="T667" s="222"/>
      <c r="U667" s="222"/>
      <c r="V667" s="222"/>
      <c r="W667" s="222"/>
      <c r="X667" s="222"/>
      <c r="Y667" s="212"/>
      <c r="Z667" s="212"/>
      <c r="AA667" s="212"/>
      <c r="AB667" s="212"/>
      <c r="AC667" s="212"/>
      <c r="AD667" s="212"/>
      <c r="AE667" s="212"/>
      <c r="AF667" s="212"/>
      <c r="AG667" s="212" t="s">
        <v>276</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19"/>
      <c r="B668" s="220"/>
      <c r="C668" s="247" t="s">
        <v>928</v>
      </c>
      <c r="D668" s="223"/>
      <c r="E668" s="224"/>
      <c r="F668" s="222"/>
      <c r="G668" s="222"/>
      <c r="H668" s="222"/>
      <c r="I668" s="222"/>
      <c r="J668" s="222"/>
      <c r="K668" s="222"/>
      <c r="L668" s="222"/>
      <c r="M668" s="222"/>
      <c r="N668" s="221"/>
      <c r="O668" s="221"/>
      <c r="P668" s="221"/>
      <c r="Q668" s="221"/>
      <c r="R668" s="222"/>
      <c r="S668" s="222"/>
      <c r="T668" s="222"/>
      <c r="U668" s="222"/>
      <c r="V668" s="222"/>
      <c r="W668" s="222"/>
      <c r="X668" s="222"/>
      <c r="Y668" s="212"/>
      <c r="Z668" s="212"/>
      <c r="AA668" s="212"/>
      <c r="AB668" s="212"/>
      <c r="AC668" s="212"/>
      <c r="AD668" s="212"/>
      <c r="AE668" s="212"/>
      <c r="AF668" s="212"/>
      <c r="AG668" s="212" t="s">
        <v>231</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19"/>
      <c r="B669" s="220"/>
      <c r="C669" s="247" t="s">
        <v>929</v>
      </c>
      <c r="D669" s="223"/>
      <c r="E669" s="224">
        <v>2</v>
      </c>
      <c r="F669" s="222"/>
      <c r="G669" s="222"/>
      <c r="H669" s="222"/>
      <c r="I669" s="222"/>
      <c r="J669" s="222"/>
      <c r="K669" s="222"/>
      <c r="L669" s="222"/>
      <c r="M669" s="222"/>
      <c r="N669" s="221"/>
      <c r="O669" s="221"/>
      <c r="P669" s="221"/>
      <c r="Q669" s="221"/>
      <c r="R669" s="222"/>
      <c r="S669" s="222"/>
      <c r="T669" s="222"/>
      <c r="U669" s="222"/>
      <c r="V669" s="222"/>
      <c r="W669" s="222"/>
      <c r="X669" s="222"/>
      <c r="Y669" s="212"/>
      <c r="Z669" s="212"/>
      <c r="AA669" s="212"/>
      <c r="AB669" s="212"/>
      <c r="AC669" s="212"/>
      <c r="AD669" s="212"/>
      <c r="AE669" s="212"/>
      <c r="AF669" s="212"/>
      <c r="AG669" s="212" t="s">
        <v>231</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19"/>
      <c r="B670" s="220"/>
      <c r="C670" s="247" t="s">
        <v>930</v>
      </c>
      <c r="D670" s="223"/>
      <c r="E670" s="224">
        <v>4</v>
      </c>
      <c r="F670" s="222"/>
      <c r="G670" s="222"/>
      <c r="H670" s="222"/>
      <c r="I670" s="222"/>
      <c r="J670" s="222"/>
      <c r="K670" s="222"/>
      <c r="L670" s="222"/>
      <c r="M670" s="222"/>
      <c r="N670" s="221"/>
      <c r="O670" s="221"/>
      <c r="P670" s="221"/>
      <c r="Q670" s="221"/>
      <c r="R670" s="222"/>
      <c r="S670" s="222"/>
      <c r="T670" s="222"/>
      <c r="U670" s="222"/>
      <c r="V670" s="222"/>
      <c r="W670" s="222"/>
      <c r="X670" s="222"/>
      <c r="Y670" s="212"/>
      <c r="Z670" s="212"/>
      <c r="AA670" s="212"/>
      <c r="AB670" s="212"/>
      <c r="AC670" s="212"/>
      <c r="AD670" s="212"/>
      <c r="AE670" s="212"/>
      <c r="AF670" s="212"/>
      <c r="AG670" s="212" t="s">
        <v>231</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19"/>
      <c r="B671" s="220"/>
      <c r="C671" s="247" t="s">
        <v>931</v>
      </c>
      <c r="D671" s="223"/>
      <c r="E671" s="224">
        <v>2</v>
      </c>
      <c r="F671" s="222"/>
      <c r="G671" s="222"/>
      <c r="H671" s="222"/>
      <c r="I671" s="222"/>
      <c r="J671" s="222"/>
      <c r="K671" s="222"/>
      <c r="L671" s="222"/>
      <c r="M671" s="222"/>
      <c r="N671" s="221"/>
      <c r="O671" s="221"/>
      <c r="P671" s="221"/>
      <c r="Q671" s="221"/>
      <c r="R671" s="222"/>
      <c r="S671" s="222"/>
      <c r="T671" s="222"/>
      <c r="U671" s="222"/>
      <c r="V671" s="222"/>
      <c r="W671" s="222"/>
      <c r="X671" s="222"/>
      <c r="Y671" s="212"/>
      <c r="Z671" s="212"/>
      <c r="AA671" s="212"/>
      <c r="AB671" s="212"/>
      <c r="AC671" s="212"/>
      <c r="AD671" s="212"/>
      <c r="AE671" s="212"/>
      <c r="AF671" s="212"/>
      <c r="AG671" s="212" t="s">
        <v>231</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19"/>
      <c r="B672" s="220"/>
      <c r="C672" s="270" t="s">
        <v>388</v>
      </c>
      <c r="D672" s="256"/>
      <c r="E672" s="257">
        <v>8</v>
      </c>
      <c r="F672" s="222"/>
      <c r="G672" s="222"/>
      <c r="H672" s="222"/>
      <c r="I672" s="222"/>
      <c r="J672" s="222"/>
      <c r="K672" s="222"/>
      <c r="L672" s="222"/>
      <c r="M672" s="222"/>
      <c r="N672" s="221"/>
      <c r="O672" s="221"/>
      <c r="P672" s="221"/>
      <c r="Q672" s="221"/>
      <c r="R672" s="222"/>
      <c r="S672" s="222"/>
      <c r="T672" s="222"/>
      <c r="U672" s="222"/>
      <c r="V672" s="222"/>
      <c r="W672" s="222"/>
      <c r="X672" s="222"/>
      <c r="Y672" s="212"/>
      <c r="Z672" s="212"/>
      <c r="AA672" s="212"/>
      <c r="AB672" s="212"/>
      <c r="AC672" s="212"/>
      <c r="AD672" s="212"/>
      <c r="AE672" s="212"/>
      <c r="AF672" s="212"/>
      <c r="AG672" s="212" t="s">
        <v>231</v>
      </c>
      <c r="AH672" s="212">
        <v>1</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19"/>
      <c r="B673" s="220"/>
      <c r="C673" s="247" t="s">
        <v>932</v>
      </c>
      <c r="D673" s="223"/>
      <c r="E673" s="224"/>
      <c r="F673" s="222"/>
      <c r="G673" s="222"/>
      <c r="H673" s="222"/>
      <c r="I673" s="222"/>
      <c r="J673" s="222"/>
      <c r="K673" s="222"/>
      <c r="L673" s="222"/>
      <c r="M673" s="222"/>
      <c r="N673" s="221"/>
      <c r="O673" s="221"/>
      <c r="P673" s="221"/>
      <c r="Q673" s="221"/>
      <c r="R673" s="222"/>
      <c r="S673" s="222"/>
      <c r="T673" s="222"/>
      <c r="U673" s="222"/>
      <c r="V673" s="222"/>
      <c r="W673" s="222"/>
      <c r="X673" s="222"/>
      <c r="Y673" s="212"/>
      <c r="Z673" s="212"/>
      <c r="AA673" s="212"/>
      <c r="AB673" s="212"/>
      <c r="AC673" s="212"/>
      <c r="AD673" s="212"/>
      <c r="AE673" s="212"/>
      <c r="AF673" s="212"/>
      <c r="AG673" s="212" t="s">
        <v>231</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19"/>
      <c r="B674" s="220"/>
      <c r="C674" s="247" t="s">
        <v>933</v>
      </c>
      <c r="D674" s="223"/>
      <c r="E674" s="224">
        <v>4</v>
      </c>
      <c r="F674" s="222"/>
      <c r="G674" s="222"/>
      <c r="H674" s="222"/>
      <c r="I674" s="222"/>
      <c r="J674" s="222"/>
      <c r="K674" s="222"/>
      <c r="L674" s="222"/>
      <c r="M674" s="222"/>
      <c r="N674" s="221"/>
      <c r="O674" s="221"/>
      <c r="P674" s="221"/>
      <c r="Q674" s="221"/>
      <c r="R674" s="222"/>
      <c r="S674" s="222"/>
      <c r="T674" s="222"/>
      <c r="U674" s="222"/>
      <c r="V674" s="222"/>
      <c r="W674" s="222"/>
      <c r="X674" s="222"/>
      <c r="Y674" s="212"/>
      <c r="Z674" s="212"/>
      <c r="AA674" s="212"/>
      <c r="AB674" s="212"/>
      <c r="AC674" s="212"/>
      <c r="AD674" s="212"/>
      <c r="AE674" s="212"/>
      <c r="AF674" s="212"/>
      <c r="AG674" s="212" t="s">
        <v>231</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19"/>
      <c r="B675" s="220"/>
      <c r="C675" s="270" t="s">
        <v>388</v>
      </c>
      <c r="D675" s="256"/>
      <c r="E675" s="257">
        <v>4</v>
      </c>
      <c r="F675" s="222"/>
      <c r="G675" s="222"/>
      <c r="H675" s="222"/>
      <c r="I675" s="222"/>
      <c r="J675" s="222"/>
      <c r="K675" s="222"/>
      <c r="L675" s="222"/>
      <c r="M675" s="222"/>
      <c r="N675" s="221"/>
      <c r="O675" s="221"/>
      <c r="P675" s="221"/>
      <c r="Q675" s="221"/>
      <c r="R675" s="222"/>
      <c r="S675" s="222"/>
      <c r="T675" s="222"/>
      <c r="U675" s="222"/>
      <c r="V675" s="222"/>
      <c r="W675" s="222"/>
      <c r="X675" s="222"/>
      <c r="Y675" s="212"/>
      <c r="Z675" s="212"/>
      <c r="AA675" s="212"/>
      <c r="AB675" s="212"/>
      <c r="AC675" s="212"/>
      <c r="AD675" s="212"/>
      <c r="AE675" s="212"/>
      <c r="AF675" s="212"/>
      <c r="AG675" s="212" t="s">
        <v>231</v>
      </c>
      <c r="AH675" s="212">
        <v>1</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ht="22.5" outlineLevel="1" x14ac:dyDescent="0.2">
      <c r="A676" s="232">
        <v>101</v>
      </c>
      <c r="B676" s="233" t="s">
        <v>934</v>
      </c>
      <c r="C676" s="244" t="s">
        <v>935</v>
      </c>
      <c r="D676" s="234" t="s">
        <v>730</v>
      </c>
      <c r="E676" s="235">
        <v>2</v>
      </c>
      <c r="F676" s="236"/>
      <c r="G676" s="237">
        <f>ROUND(E676*F676,2)</f>
        <v>0</v>
      </c>
      <c r="H676" s="236"/>
      <c r="I676" s="237">
        <f>ROUND(E676*H676,2)</f>
        <v>0</v>
      </c>
      <c r="J676" s="236"/>
      <c r="K676" s="237">
        <f>ROUND(E676*J676,2)</f>
        <v>0</v>
      </c>
      <c r="L676" s="237">
        <v>21</v>
      </c>
      <c r="M676" s="237">
        <f>G676*(1+L676/100)</f>
        <v>0</v>
      </c>
      <c r="N676" s="235">
        <v>0</v>
      </c>
      <c r="O676" s="235">
        <f>ROUND(E676*N676,2)</f>
        <v>0</v>
      </c>
      <c r="P676" s="235">
        <v>0</v>
      </c>
      <c r="Q676" s="235">
        <f>ROUND(E676*P676,2)</f>
        <v>0</v>
      </c>
      <c r="R676" s="237" t="s">
        <v>692</v>
      </c>
      <c r="S676" s="237" t="s">
        <v>224</v>
      </c>
      <c r="T676" s="238" t="s">
        <v>224</v>
      </c>
      <c r="U676" s="222">
        <v>1.75</v>
      </c>
      <c r="V676" s="222">
        <f>ROUND(E676*U676,2)</f>
        <v>3.5</v>
      </c>
      <c r="W676" s="222"/>
      <c r="X676" s="222" t="s">
        <v>273</v>
      </c>
      <c r="Y676" s="212"/>
      <c r="Z676" s="212"/>
      <c r="AA676" s="212"/>
      <c r="AB676" s="212"/>
      <c r="AC676" s="212"/>
      <c r="AD676" s="212"/>
      <c r="AE676" s="212"/>
      <c r="AF676" s="212"/>
      <c r="AG676" s="212" t="s">
        <v>274</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19"/>
      <c r="B677" s="220"/>
      <c r="C677" s="266" t="s">
        <v>920</v>
      </c>
      <c r="D677" s="258"/>
      <c r="E677" s="258"/>
      <c r="F677" s="258"/>
      <c r="G677" s="258"/>
      <c r="H677" s="222"/>
      <c r="I677" s="222"/>
      <c r="J677" s="222"/>
      <c r="K677" s="222"/>
      <c r="L677" s="222"/>
      <c r="M677" s="222"/>
      <c r="N677" s="221"/>
      <c r="O677" s="221"/>
      <c r="P677" s="221"/>
      <c r="Q677" s="221"/>
      <c r="R677" s="222"/>
      <c r="S677" s="222"/>
      <c r="T677" s="222"/>
      <c r="U677" s="222"/>
      <c r="V677" s="222"/>
      <c r="W677" s="222"/>
      <c r="X677" s="222"/>
      <c r="Y677" s="212"/>
      <c r="Z677" s="212"/>
      <c r="AA677" s="212"/>
      <c r="AB677" s="212"/>
      <c r="AC677" s="212"/>
      <c r="AD677" s="212"/>
      <c r="AE677" s="212"/>
      <c r="AF677" s="212"/>
      <c r="AG677" s="212" t="s">
        <v>276</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19"/>
      <c r="B678" s="220"/>
      <c r="C678" s="247" t="s">
        <v>936</v>
      </c>
      <c r="D678" s="223"/>
      <c r="E678" s="224">
        <v>2</v>
      </c>
      <c r="F678" s="222"/>
      <c r="G678" s="222"/>
      <c r="H678" s="222"/>
      <c r="I678" s="222"/>
      <c r="J678" s="222"/>
      <c r="K678" s="222"/>
      <c r="L678" s="222"/>
      <c r="M678" s="222"/>
      <c r="N678" s="221"/>
      <c r="O678" s="221"/>
      <c r="P678" s="221"/>
      <c r="Q678" s="221"/>
      <c r="R678" s="222"/>
      <c r="S678" s="222"/>
      <c r="T678" s="222"/>
      <c r="U678" s="222"/>
      <c r="V678" s="222"/>
      <c r="W678" s="222"/>
      <c r="X678" s="222"/>
      <c r="Y678" s="212"/>
      <c r="Z678" s="212"/>
      <c r="AA678" s="212"/>
      <c r="AB678" s="212"/>
      <c r="AC678" s="212"/>
      <c r="AD678" s="212"/>
      <c r="AE678" s="212"/>
      <c r="AF678" s="212"/>
      <c r="AG678" s="212" t="s">
        <v>231</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ht="22.5" outlineLevel="1" x14ac:dyDescent="0.2">
      <c r="A679" s="232">
        <v>102</v>
      </c>
      <c r="B679" s="233" t="s">
        <v>937</v>
      </c>
      <c r="C679" s="244" t="s">
        <v>938</v>
      </c>
      <c r="D679" s="234" t="s">
        <v>730</v>
      </c>
      <c r="E679" s="235">
        <v>4</v>
      </c>
      <c r="F679" s="236"/>
      <c r="G679" s="237">
        <f>ROUND(E679*F679,2)</f>
        <v>0</v>
      </c>
      <c r="H679" s="236"/>
      <c r="I679" s="237">
        <f>ROUND(E679*H679,2)</f>
        <v>0</v>
      </c>
      <c r="J679" s="236"/>
      <c r="K679" s="237">
        <f>ROUND(E679*J679,2)</f>
        <v>0</v>
      </c>
      <c r="L679" s="237">
        <v>21</v>
      </c>
      <c r="M679" s="237">
        <f>G679*(1+L679/100)</f>
        <v>0</v>
      </c>
      <c r="N679" s="235">
        <v>0</v>
      </c>
      <c r="O679" s="235">
        <f>ROUND(E679*N679,2)</f>
        <v>0</v>
      </c>
      <c r="P679" s="235">
        <v>0</v>
      </c>
      <c r="Q679" s="235">
        <f>ROUND(E679*P679,2)</f>
        <v>0</v>
      </c>
      <c r="R679" s="237" t="s">
        <v>692</v>
      </c>
      <c r="S679" s="237" t="s">
        <v>224</v>
      </c>
      <c r="T679" s="238" t="s">
        <v>224</v>
      </c>
      <c r="U679" s="222">
        <v>3.2519999999999998</v>
      </c>
      <c r="V679" s="222">
        <f>ROUND(E679*U679,2)</f>
        <v>13.01</v>
      </c>
      <c r="W679" s="222"/>
      <c r="X679" s="222" t="s">
        <v>273</v>
      </c>
      <c r="Y679" s="212"/>
      <c r="Z679" s="212"/>
      <c r="AA679" s="212"/>
      <c r="AB679" s="212"/>
      <c r="AC679" s="212"/>
      <c r="AD679" s="212"/>
      <c r="AE679" s="212"/>
      <c r="AF679" s="212"/>
      <c r="AG679" s="212" t="s">
        <v>274</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19"/>
      <c r="B680" s="220"/>
      <c r="C680" s="266" t="s">
        <v>920</v>
      </c>
      <c r="D680" s="258"/>
      <c r="E680" s="258"/>
      <c r="F680" s="258"/>
      <c r="G680" s="258"/>
      <c r="H680" s="222"/>
      <c r="I680" s="222"/>
      <c r="J680" s="222"/>
      <c r="K680" s="222"/>
      <c r="L680" s="222"/>
      <c r="M680" s="222"/>
      <c r="N680" s="221"/>
      <c r="O680" s="221"/>
      <c r="P680" s="221"/>
      <c r="Q680" s="221"/>
      <c r="R680" s="222"/>
      <c r="S680" s="222"/>
      <c r="T680" s="222"/>
      <c r="U680" s="222"/>
      <c r="V680" s="222"/>
      <c r="W680" s="222"/>
      <c r="X680" s="222"/>
      <c r="Y680" s="212"/>
      <c r="Z680" s="212"/>
      <c r="AA680" s="212"/>
      <c r="AB680" s="212"/>
      <c r="AC680" s="212"/>
      <c r="AD680" s="212"/>
      <c r="AE680" s="212"/>
      <c r="AF680" s="212"/>
      <c r="AG680" s="212" t="s">
        <v>276</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19"/>
      <c r="B681" s="220"/>
      <c r="C681" s="247" t="s">
        <v>939</v>
      </c>
      <c r="D681" s="223"/>
      <c r="E681" s="224">
        <v>4</v>
      </c>
      <c r="F681" s="222"/>
      <c r="G681" s="222"/>
      <c r="H681" s="222"/>
      <c r="I681" s="222"/>
      <c r="J681" s="222"/>
      <c r="K681" s="222"/>
      <c r="L681" s="222"/>
      <c r="M681" s="222"/>
      <c r="N681" s="221"/>
      <c r="O681" s="221"/>
      <c r="P681" s="221"/>
      <c r="Q681" s="221"/>
      <c r="R681" s="222"/>
      <c r="S681" s="222"/>
      <c r="T681" s="222"/>
      <c r="U681" s="222"/>
      <c r="V681" s="222"/>
      <c r="W681" s="222"/>
      <c r="X681" s="222"/>
      <c r="Y681" s="212"/>
      <c r="Z681" s="212"/>
      <c r="AA681" s="212"/>
      <c r="AB681" s="212"/>
      <c r="AC681" s="212"/>
      <c r="AD681" s="212"/>
      <c r="AE681" s="212"/>
      <c r="AF681" s="212"/>
      <c r="AG681" s="212" t="s">
        <v>231</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ht="22.5" outlineLevel="1" x14ac:dyDescent="0.2">
      <c r="A682" s="232">
        <v>103</v>
      </c>
      <c r="B682" s="233" t="s">
        <v>940</v>
      </c>
      <c r="C682" s="244" t="s">
        <v>941</v>
      </c>
      <c r="D682" s="234" t="s">
        <v>516</v>
      </c>
      <c r="E682" s="235">
        <v>15.5694</v>
      </c>
      <c r="F682" s="236"/>
      <c r="G682" s="237">
        <f>ROUND(E682*F682,2)</f>
        <v>0</v>
      </c>
      <c r="H682" s="236"/>
      <c r="I682" s="237">
        <f>ROUND(E682*H682,2)</f>
        <v>0</v>
      </c>
      <c r="J682" s="236"/>
      <c r="K682" s="237">
        <f>ROUND(E682*J682,2)</f>
        <v>0</v>
      </c>
      <c r="L682" s="237">
        <v>21</v>
      </c>
      <c r="M682" s="237">
        <f>G682*(1+L682/100)</f>
        <v>0</v>
      </c>
      <c r="N682" s="235">
        <v>1.242E-2</v>
      </c>
      <c r="O682" s="235">
        <f>ROUND(E682*N682,2)</f>
        <v>0.19</v>
      </c>
      <c r="P682" s="235">
        <v>0</v>
      </c>
      <c r="Q682" s="235">
        <f>ROUND(E682*P682,2)</f>
        <v>0</v>
      </c>
      <c r="R682" s="237" t="s">
        <v>692</v>
      </c>
      <c r="S682" s="237" t="s">
        <v>224</v>
      </c>
      <c r="T682" s="238" t="s">
        <v>224</v>
      </c>
      <c r="U682" s="222">
        <v>0.95</v>
      </c>
      <c r="V682" s="222">
        <f>ROUND(E682*U682,2)</f>
        <v>14.79</v>
      </c>
      <c r="W682" s="222"/>
      <c r="X682" s="222" t="s">
        <v>273</v>
      </c>
      <c r="Y682" s="212"/>
      <c r="Z682" s="212"/>
      <c r="AA682" s="212"/>
      <c r="AB682" s="212"/>
      <c r="AC682" s="212"/>
      <c r="AD682" s="212"/>
      <c r="AE682" s="212"/>
      <c r="AF682" s="212"/>
      <c r="AG682" s="212" t="s">
        <v>274</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19"/>
      <c r="B683" s="220"/>
      <c r="C683" s="247" t="s">
        <v>942</v>
      </c>
      <c r="D683" s="223"/>
      <c r="E683" s="224"/>
      <c r="F683" s="222"/>
      <c r="G683" s="222"/>
      <c r="H683" s="222"/>
      <c r="I683" s="222"/>
      <c r="J683" s="222"/>
      <c r="K683" s="222"/>
      <c r="L683" s="222"/>
      <c r="M683" s="222"/>
      <c r="N683" s="221"/>
      <c r="O683" s="221"/>
      <c r="P683" s="221"/>
      <c r="Q683" s="221"/>
      <c r="R683" s="222"/>
      <c r="S683" s="222"/>
      <c r="T683" s="222"/>
      <c r="U683" s="222"/>
      <c r="V683" s="222"/>
      <c r="W683" s="222"/>
      <c r="X683" s="222"/>
      <c r="Y683" s="212"/>
      <c r="Z683" s="212"/>
      <c r="AA683" s="212"/>
      <c r="AB683" s="212"/>
      <c r="AC683" s="212"/>
      <c r="AD683" s="212"/>
      <c r="AE683" s="212"/>
      <c r="AF683" s="212"/>
      <c r="AG683" s="212" t="s">
        <v>231</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19"/>
      <c r="B684" s="220"/>
      <c r="C684" s="247" t="s">
        <v>943</v>
      </c>
      <c r="D684" s="223"/>
      <c r="E684" s="224">
        <v>3.4662000000000002</v>
      </c>
      <c r="F684" s="222"/>
      <c r="G684" s="222"/>
      <c r="H684" s="222"/>
      <c r="I684" s="222"/>
      <c r="J684" s="222"/>
      <c r="K684" s="222"/>
      <c r="L684" s="222"/>
      <c r="M684" s="222"/>
      <c r="N684" s="221"/>
      <c r="O684" s="221"/>
      <c r="P684" s="221"/>
      <c r="Q684" s="221"/>
      <c r="R684" s="222"/>
      <c r="S684" s="222"/>
      <c r="T684" s="222"/>
      <c r="U684" s="222"/>
      <c r="V684" s="222"/>
      <c r="W684" s="222"/>
      <c r="X684" s="222"/>
      <c r="Y684" s="212"/>
      <c r="Z684" s="212"/>
      <c r="AA684" s="212"/>
      <c r="AB684" s="212"/>
      <c r="AC684" s="212"/>
      <c r="AD684" s="212"/>
      <c r="AE684" s="212"/>
      <c r="AF684" s="212"/>
      <c r="AG684" s="212" t="s">
        <v>231</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19"/>
      <c r="B685" s="220"/>
      <c r="C685" s="247" t="s">
        <v>944</v>
      </c>
      <c r="D685" s="223"/>
      <c r="E685" s="224">
        <v>3.12</v>
      </c>
      <c r="F685" s="222"/>
      <c r="G685" s="222"/>
      <c r="H685" s="222"/>
      <c r="I685" s="222"/>
      <c r="J685" s="222"/>
      <c r="K685" s="222"/>
      <c r="L685" s="222"/>
      <c r="M685" s="222"/>
      <c r="N685" s="221"/>
      <c r="O685" s="221"/>
      <c r="P685" s="221"/>
      <c r="Q685" s="221"/>
      <c r="R685" s="222"/>
      <c r="S685" s="222"/>
      <c r="T685" s="222"/>
      <c r="U685" s="222"/>
      <c r="V685" s="222"/>
      <c r="W685" s="222"/>
      <c r="X685" s="222"/>
      <c r="Y685" s="212"/>
      <c r="Z685" s="212"/>
      <c r="AA685" s="212"/>
      <c r="AB685" s="212"/>
      <c r="AC685" s="212"/>
      <c r="AD685" s="212"/>
      <c r="AE685" s="212"/>
      <c r="AF685" s="212"/>
      <c r="AG685" s="212" t="s">
        <v>231</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19"/>
      <c r="B686" s="220"/>
      <c r="C686" s="247" t="s">
        <v>945</v>
      </c>
      <c r="D686" s="223"/>
      <c r="E686" s="224">
        <v>2.919</v>
      </c>
      <c r="F686" s="222"/>
      <c r="G686" s="222"/>
      <c r="H686" s="222"/>
      <c r="I686" s="222"/>
      <c r="J686" s="222"/>
      <c r="K686" s="222"/>
      <c r="L686" s="222"/>
      <c r="M686" s="222"/>
      <c r="N686" s="221"/>
      <c r="O686" s="221"/>
      <c r="P686" s="221"/>
      <c r="Q686" s="221"/>
      <c r="R686" s="222"/>
      <c r="S686" s="222"/>
      <c r="T686" s="222"/>
      <c r="U686" s="222"/>
      <c r="V686" s="222"/>
      <c r="W686" s="222"/>
      <c r="X686" s="222"/>
      <c r="Y686" s="212"/>
      <c r="Z686" s="212"/>
      <c r="AA686" s="212"/>
      <c r="AB686" s="212"/>
      <c r="AC686" s="212"/>
      <c r="AD686" s="212"/>
      <c r="AE686" s="212"/>
      <c r="AF686" s="212"/>
      <c r="AG686" s="212" t="s">
        <v>231</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19"/>
      <c r="B687" s="220"/>
      <c r="C687" s="247" t="s">
        <v>946</v>
      </c>
      <c r="D687" s="223"/>
      <c r="E687" s="224">
        <v>2.1</v>
      </c>
      <c r="F687" s="222"/>
      <c r="G687" s="222"/>
      <c r="H687" s="222"/>
      <c r="I687" s="222"/>
      <c r="J687" s="222"/>
      <c r="K687" s="222"/>
      <c r="L687" s="222"/>
      <c r="M687" s="222"/>
      <c r="N687" s="221"/>
      <c r="O687" s="221"/>
      <c r="P687" s="221"/>
      <c r="Q687" s="221"/>
      <c r="R687" s="222"/>
      <c r="S687" s="222"/>
      <c r="T687" s="222"/>
      <c r="U687" s="222"/>
      <c r="V687" s="222"/>
      <c r="W687" s="222"/>
      <c r="X687" s="222"/>
      <c r="Y687" s="212"/>
      <c r="Z687" s="212"/>
      <c r="AA687" s="212"/>
      <c r="AB687" s="212"/>
      <c r="AC687" s="212"/>
      <c r="AD687" s="212"/>
      <c r="AE687" s="212"/>
      <c r="AF687" s="212"/>
      <c r="AG687" s="212" t="s">
        <v>231</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19"/>
      <c r="B688" s="220"/>
      <c r="C688" s="247" t="s">
        <v>947</v>
      </c>
      <c r="D688" s="223"/>
      <c r="E688" s="224">
        <v>2.0360999999999998</v>
      </c>
      <c r="F688" s="222"/>
      <c r="G688" s="222"/>
      <c r="H688" s="222"/>
      <c r="I688" s="222"/>
      <c r="J688" s="222"/>
      <c r="K688" s="222"/>
      <c r="L688" s="222"/>
      <c r="M688" s="222"/>
      <c r="N688" s="221"/>
      <c r="O688" s="221"/>
      <c r="P688" s="221"/>
      <c r="Q688" s="221"/>
      <c r="R688" s="222"/>
      <c r="S688" s="222"/>
      <c r="T688" s="222"/>
      <c r="U688" s="222"/>
      <c r="V688" s="222"/>
      <c r="W688" s="222"/>
      <c r="X688" s="222"/>
      <c r="Y688" s="212"/>
      <c r="Z688" s="212"/>
      <c r="AA688" s="212"/>
      <c r="AB688" s="212"/>
      <c r="AC688" s="212"/>
      <c r="AD688" s="212"/>
      <c r="AE688" s="212"/>
      <c r="AF688" s="212"/>
      <c r="AG688" s="212" t="s">
        <v>231</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19"/>
      <c r="B689" s="220"/>
      <c r="C689" s="247" t="s">
        <v>948</v>
      </c>
      <c r="D689" s="223"/>
      <c r="E689" s="224">
        <v>1.9280999999999999</v>
      </c>
      <c r="F689" s="222"/>
      <c r="G689" s="222"/>
      <c r="H689" s="222"/>
      <c r="I689" s="222"/>
      <c r="J689" s="222"/>
      <c r="K689" s="222"/>
      <c r="L689" s="222"/>
      <c r="M689" s="222"/>
      <c r="N689" s="221"/>
      <c r="O689" s="221"/>
      <c r="P689" s="221"/>
      <c r="Q689" s="221"/>
      <c r="R689" s="222"/>
      <c r="S689" s="222"/>
      <c r="T689" s="222"/>
      <c r="U689" s="222"/>
      <c r="V689" s="222"/>
      <c r="W689" s="222"/>
      <c r="X689" s="222"/>
      <c r="Y689" s="212"/>
      <c r="Z689" s="212"/>
      <c r="AA689" s="212"/>
      <c r="AB689" s="212"/>
      <c r="AC689" s="212"/>
      <c r="AD689" s="212"/>
      <c r="AE689" s="212"/>
      <c r="AF689" s="212"/>
      <c r="AG689" s="212" t="s">
        <v>231</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ht="22.5" outlineLevel="1" x14ac:dyDescent="0.2">
      <c r="A690" s="232">
        <v>104</v>
      </c>
      <c r="B690" s="233" t="s">
        <v>949</v>
      </c>
      <c r="C690" s="244" t="s">
        <v>950</v>
      </c>
      <c r="D690" s="234" t="s">
        <v>516</v>
      </c>
      <c r="E690" s="235">
        <v>135.52500000000001</v>
      </c>
      <c r="F690" s="236"/>
      <c r="G690" s="237">
        <f>ROUND(E690*F690,2)</f>
        <v>0</v>
      </c>
      <c r="H690" s="236"/>
      <c r="I690" s="237">
        <f>ROUND(E690*H690,2)</f>
        <v>0</v>
      </c>
      <c r="J690" s="236"/>
      <c r="K690" s="237">
        <f>ROUND(E690*J690,2)</f>
        <v>0</v>
      </c>
      <c r="L690" s="237">
        <v>21</v>
      </c>
      <c r="M690" s="237">
        <f>G690*(1+L690/100)</f>
        <v>0</v>
      </c>
      <c r="N690" s="235">
        <v>1.2959999999999999E-2</v>
      </c>
      <c r="O690" s="235">
        <f>ROUND(E690*N690,2)</f>
        <v>1.76</v>
      </c>
      <c r="P690" s="235">
        <v>0</v>
      </c>
      <c r="Q690" s="235">
        <f>ROUND(E690*P690,2)</f>
        <v>0</v>
      </c>
      <c r="R690" s="237" t="s">
        <v>692</v>
      </c>
      <c r="S690" s="237" t="s">
        <v>224</v>
      </c>
      <c r="T690" s="238" t="s">
        <v>224</v>
      </c>
      <c r="U690" s="222">
        <v>0.9</v>
      </c>
      <c r="V690" s="222">
        <f>ROUND(E690*U690,2)</f>
        <v>121.97</v>
      </c>
      <c r="W690" s="222"/>
      <c r="X690" s="222" t="s">
        <v>273</v>
      </c>
      <c r="Y690" s="212"/>
      <c r="Z690" s="212"/>
      <c r="AA690" s="212"/>
      <c r="AB690" s="212"/>
      <c r="AC690" s="212"/>
      <c r="AD690" s="212"/>
      <c r="AE690" s="212"/>
      <c r="AF690" s="212"/>
      <c r="AG690" s="212" t="s">
        <v>274</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19"/>
      <c r="B691" s="220"/>
      <c r="C691" s="247" t="s">
        <v>902</v>
      </c>
      <c r="D691" s="223"/>
      <c r="E691" s="224"/>
      <c r="F691" s="222"/>
      <c r="G691" s="222"/>
      <c r="H691" s="222"/>
      <c r="I691" s="222"/>
      <c r="J691" s="222"/>
      <c r="K691" s="222"/>
      <c r="L691" s="222"/>
      <c r="M691" s="222"/>
      <c r="N691" s="221"/>
      <c r="O691" s="221"/>
      <c r="P691" s="221"/>
      <c r="Q691" s="221"/>
      <c r="R691" s="222"/>
      <c r="S691" s="222"/>
      <c r="T691" s="222"/>
      <c r="U691" s="222"/>
      <c r="V691" s="222"/>
      <c r="W691" s="222"/>
      <c r="X691" s="222"/>
      <c r="Y691" s="212"/>
      <c r="Z691" s="212"/>
      <c r="AA691" s="212"/>
      <c r="AB691" s="212"/>
      <c r="AC691" s="212"/>
      <c r="AD691" s="212"/>
      <c r="AE691" s="212"/>
      <c r="AF691" s="212"/>
      <c r="AG691" s="212" t="s">
        <v>231</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
      <c r="A692" s="219"/>
      <c r="B692" s="220"/>
      <c r="C692" s="247" t="s">
        <v>951</v>
      </c>
      <c r="D692" s="223"/>
      <c r="E692" s="224">
        <v>35.320999999999998</v>
      </c>
      <c r="F692" s="222"/>
      <c r="G692" s="222"/>
      <c r="H692" s="222"/>
      <c r="I692" s="222"/>
      <c r="J692" s="222"/>
      <c r="K692" s="222"/>
      <c r="L692" s="222"/>
      <c r="M692" s="222"/>
      <c r="N692" s="221"/>
      <c r="O692" s="221"/>
      <c r="P692" s="221"/>
      <c r="Q692" s="221"/>
      <c r="R692" s="222"/>
      <c r="S692" s="222"/>
      <c r="T692" s="222"/>
      <c r="U692" s="222"/>
      <c r="V692" s="222"/>
      <c r="W692" s="222"/>
      <c r="X692" s="222"/>
      <c r="Y692" s="212"/>
      <c r="Z692" s="212"/>
      <c r="AA692" s="212"/>
      <c r="AB692" s="212"/>
      <c r="AC692" s="212"/>
      <c r="AD692" s="212"/>
      <c r="AE692" s="212"/>
      <c r="AF692" s="212"/>
      <c r="AG692" s="212" t="s">
        <v>231</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1" x14ac:dyDescent="0.2">
      <c r="A693" s="219"/>
      <c r="B693" s="220"/>
      <c r="C693" s="247" t="s">
        <v>952</v>
      </c>
      <c r="D693" s="223"/>
      <c r="E693" s="224">
        <v>24.84</v>
      </c>
      <c r="F693" s="222"/>
      <c r="G693" s="222"/>
      <c r="H693" s="222"/>
      <c r="I693" s="222"/>
      <c r="J693" s="222"/>
      <c r="K693" s="222"/>
      <c r="L693" s="222"/>
      <c r="M693" s="222"/>
      <c r="N693" s="221"/>
      <c r="O693" s="221"/>
      <c r="P693" s="221"/>
      <c r="Q693" s="221"/>
      <c r="R693" s="222"/>
      <c r="S693" s="222"/>
      <c r="T693" s="222"/>
      <c r="U693" s="222"/>
      <c r="V693" s="222"/>
      <c r="W693" s="222"/>
      <c r="X693" s="222"/>
      <c r="Y693" s="212"/>
      <c r="Z693" s="212"/>
      <c r="AA693" s="212"/>
      <c r="AB693" s="212"/>
      <c r="AC693" s="212"/>
      <c r="AD693" s="212"/>
      <c r="AE693" s="212"/>
      <c r="AF693" s="212"/>
      <c r="AG693" s="212" t="s">
        <v>231</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
      <c r="A694" s="219"/>
      <c r="B694" s="220"/>
      <c r="C694" s="247" t="s">
        <v>953</v>
      </c>
      <c r="D694" s="223"/>
      <c r="E694" s="224">
        <v>31.96</v>
      </c>
      <c r="F694" s="222"/>
      <c r="G694" s="222"/>
      <c r="H694" s="222"/>
      <c r="I694" s="222"/>
      <c r="J694" s="222"/>
      <c r="K694" s="222"/>
      <c r="L694" s="222"/>
      <c r="M694" s="222"/>
      <c r="N694" s="221"/>
      <c r="O694" s="221"/>
      <c r="P694" s="221"/>
      <c r="Q694" s="221"/>
      <c r="R694" s="222"/>
      <c r="S694" s="222"/>
      <c r="T694" s="222"/>
      <c r="U694" s="222"/>
      <c r="V694" s="222"/>
      <c r="W694" s="222"/>
      <c r="X694" s="222"/>
      <c r="Y694" s="212"/>
      <c r="Z694" s="212"/>
      <c r="AA694" s="212"/>
      <c r="AB694" s="212"/>
      <c r="AC694" s="212"/>
      <c r="AD694" s="212"/>
      <c r="AE694" s="212"/>
      <c r="AF694" s="212"/>
      <c r="AG694" s="212" t="s">
        <v>231</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
      <c r="A695" s="219"/>
      <c r="B695" s="220"/>
      <c r="C695" s="247" t="s">
        <v>954</v>
      </c>
      <c r="D695" s="223"/>
      <c r="E695" s="224">
        <v>14.731999999999999</v>
      </c>
      <c r="F695" s="222"/>
      <c r="G695" s="222"/>
      <c r="H695" s="222"/>
      <c r="I695" s="222"/>
      <c r="J695" s="222"/>
      <c r="K695" s="222"/>
      <c r="L695" s="222"/>
      <c r="M695" s="222"/>
      <c r="N695" s="221"/>
      <c r="O695" s="221"/>
      <c r="P695" s="221"/>
      <c r="Q695" s="221"/>
      <c r="R695" s="222"/>
      <c r="S695" s="222"/>
      <c r="T695" s="222"/>
      <c r="U695" s="222"/>
      <c r="V695" s="222"/>
      <c r="W695" s="222"/>
      <c r="X695" s="222"/>
      <c r="Y695" s="212"/>
      <c r="Z695" s="212"/>
      <c r="AA695" s="212"/>
      <c r="AB695" s="212"/>
      <c r="AC695" s="212"/>
      <c r="AD695" s="212"/>
      <c r="AE695" s="212"/>
      <c r="AF695" s="212"/>
      <c r="AG695" s="212" t="s">
        <v>231</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
      <c r="A696" s="219"/>
      <c r="B696" s="220"/>
      <c r="C696" s="247" t="s">
        <v>955</v>
      </c>
      <c r="D696" s="223"/>
      <c r="E696" s="224">
        <v>16.8</v>
      </c>
      <c r="F696" s="222"/>
      <c r="G696" s="222"/>
      <c r="H696" s="222"/>
      <c r="I696" s="222"/>
      <c r="J696" s="222"/>
      <c r="K696" s="222"/>
      <c r="L696" s="222"/>
      <c r="M696" s="222"/>
      <c r="N696" s="221"/>
      <c r="O696" s="221"/>
      <c r="P696" s="221"/>
      <c r="Q696" s="221"/>
      <c r="R696" s="222"/>
      <c r="S696" s="222"/>
      <c r="T696" s="222"/>
      <c r="U696" s="222"/>
      <c r="V696" s="222"/>
      <c r="W696" s="222"/>
      <c r="X696" s="222"/>
      <c r="Y696" s="212"/>
      <c r="Z696" s="212"/>
      <c r="AA696" s="212"/>
      <c r="AB696" s="212"/>
      <c r="AC696" s="212"/>
      <c r="AD696" s="212"/>
      <c r="AE696" s="212"/>
      <c r="AF696" s="212"/>
      <c r="AG696" s="212" t="s">
        <v>231</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1" x14ac:dyDescent="0.2">
      <c r="A697" s="219"/>
      <c r="B697" s="220"/>
      <c r="C697" s="247" t="s">
        <v>956</v>
      </c>
      <c r="D697" s="223"/>
      <c r="E697" s="224">
        <v>11.872</v>
      </c>
      <c r="F697" s="222"/>
      <c r="G697" s="222"/>
      <c r="H697" s="222"/>
      <c r="I697" s="222"/>
      <c r="J697" s="222"/>
      <c r="K697" s="222"/>
      <c r="L697" s="222"/>
      <c r="M697" s="222"/>
      <c r="N697" s="221"/>
      <c r="O697" s="221"/>
      <c r="P697" s="221"/>
      <c r="Q697" s="221"/>
      <c r="R697" s="222"/>
      <c r="S697" s="222"/>
      <c r="T697" s="222"/>
      <c r="U697" s="222"/>
      <c r="V697" s="222"/>
      <c r="W697" s="222"/>
      <c r="X697" s="222"/>
      <c r="Y697" s="212"/>
      <c r="Z697" s="212"/>
      <c r="AA697" s="212"/>
      <c r="AB697" s="212"/>
      <c r="AC697" s="212"/>
      <c r="AD697" s="212"/>
      <c r="AE697" s="212"/>
      <c r="AF697" s="212"/>
      <c r="AG697" s="212" t="s">
        <v>231</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
      <c r="A698" s="232">
        <v>105</v>
      </c>
      <c r="B698" s="233" t="s">
        <v>957</v>
      </c>
      <c r="C698" s="244" t="s">
        <v>958</v>
      </c>
      <c r="D698" s="234" t="s">
        <v>667</v>
      </c>
      <c r="E698" s="235">
        <v>3.8061099999999999</v>
      </c>
      <c r="F698" s="236"/>
      <c r="G698" s="237">
        <f>ROUND(E698*F698,2)</f>
        <v>0</v>
      </c>
      <c r="H698" s="236"/>
      <c r="I698" s="237">
        <f>ROUND(E698*H698,2)</f>
        <v>0</v>
      </c>
      <c r="J698" s="236"/>
      <c r="K698" s="237">
        <f>ROUND(E698*J698,2)</f>
        <v>0</v>
      </c>
      <c r="L698" s="237">
        <v>21</v>
      </c>
      <c r="M698" s="237">
        <f>G698*(1+L698/100)</f>
        <v>0</v>
      </c>
      <c r="N698" s="235">
        <v>1.0059400000000001</v>
      </c>
      <c r="O698" s="235">
        <f>ROUND(E698*N698,2)</f>
        <v>3.83</v>
      </c>
      <c r="P698" s="235">
        <v>0</v>
      </c>
      <c r="Q698" s="235">
        <f>ROUND(E698*P698,2)</f>
        <v>0</v>
      </c>
      <c r="R698" s="237" t="s">
        <v>692</v>
      </c>
      <c r="S698" s="237" t="s">
        <v>224</v>
      </c>
      <c r="T698" s="238" t="s">
        <v>224</v>
      </c>
      <c r="U698" s="222">
        <v>14</v>
      </c>
      <c r="V698" s="222">
        <f>ROUND(E698*U698,2)</f>
        <v>53.29</v>
      </c>
      <c r="W698" s="222"/>
      <c r="X698" s="222" t="s">
        <v>273</v>
      </c>
      <c r="Y698" s="212"/>
      <c r="Z698" s="212"/>
      <c r="AA698" s="212"/>
      <c r="AB698" s="212"/>
      <c r="AC698" s="212"/>
      <c r="AD698" s="212"/>
      <c r="AE698" s="212"/>
      <c r="AF698" s="212"/>
      <c r="AG698" s="212" t="s">
        <v>274</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19"/>
      <c r="B699" s="220"/>
      <c r="C699" s="247" t="s">
        <v>959</v>
      </c>
      <c r="D699" s="223"/>
      <c r="E699" s="224"/>
      <c r="F699" s="222"/>
      <c r="G699" s="222"/>
      <c r="H699" s="222"/>
      <c r="I699" s="222"/>
      <c r="J699" s="222"/>
      <c r="K699" s="222"/>
      <c r="L699" s="222"/>
      <c r="M699" s="222"/>
      <c r="N699" s="221"/>
      <c r="O699" s="221"/>
      <c r="P699" s="221"/>
      <c r="Q699" s="221"/>
      <c r="R699" s="222"/>
      <c r="S699" s="222"/>
      <c r="T699" s="222"/>
      <c r="U699" s="222"/>
      <c r="V699" s="222"/>
      <c r="W699" s="222"/>
      <c r="X699" s="222"/>
      <c r="Y699" s="212"/>
      <c r="Z699" s="212"/>
      <c r="AA699" s="212"/>
      <c r="AB699" s="212"/>
      <c r="AC699" s="212"/>
      <c r="AD699" s="212"/>
      <c r="AE699" s="212"/>
      <c r="AF699" s="212"/>
      <c r="AG699" s="212" t="s">
        <v>231</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
      <c r="A700" s="219"/>
      <c r="B700" s="220"/>
      <c r="C700" s="247" t="s">
        <v>960</v>
      </c>
      <c r="D700" s="223"/>
      <c r="E700" s="224">
        <v>1.16337</v>
      </c>
      <c r="F700" s="222"/>
      <c r="G700" s="222"/>
      <c r="H700" s="222"/>
      <c r="I700" s="222"/>
      <c r="J700" s="222"/>
      <c r="K700" s="222"/>
      <c r="L700" s="222"/>
      <c r="M700" s="222"/>
      <c r="N700" s="221"/>
      <c r="O700" s="221"/>
      <c r="P700" s="221"/>
      <c r="Q700" s="221"/>
      <c r="R700" s="222"/>
      <c r="S700" s="222"/>
      <c r="T700" s="222"/>
      <c r="U700" s="222"/>
      <c r="V700" s="222"/>
      <c r="W700" s="222"/>
      <c r="X700" s="222"/>
      <c r="Y700" s="212"/>
      <c r="Z700" s="212"/>
      <c r="AA700" s="212"/>
      <c r="AB700" s="212"/>
      <c r="AC700" s="212"/>
      <c r="AD700" s="212"/>
      <c r="AE700" s="212"/>
      <c r="AF700" s="212"/>
      <c r="AG700" s="212" t="s">
        <v>231</v>
      </c>
      <c r="AH700" s="212">
        <v>5</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
      <c r="A701" s="219"/>
      <c r="B701" s="220"/>
      <c r="C701" s="247" t="s">
        <v>961</v>
      </c>
      <c r="D701" s="223"/>
      <c r="E701" s="224">
        <v>2.6427399999999999</v>
      </c>
      <c r="F701" s="222"/>
      <c r="G701" s="222"/>
      <c r="H701" s="222"/>
      <c r="I701" s="222"/>
      <c r="J701" s="222"/>
      <c r="K701" s="222"/>
      <c r="L701" s="222"/>
      <c r="M701" s="222"/>
      <c r="N701" s="221"/>
      <c r="O701" s="221"/>
      <c r="P701" s="221"/>
      <c r="Q701" s="221"/>
      <c r="R701" s="222"/>
      <c r="S701" s="222"/>
      <c r="T701" s="222"/>
      <c r="U701" s="222"/>
      <c r="V701" s="222"/>
      <c r="W701" s="222"/>
      <c r="X701" s="222"/>
      <c r="Y701" s="212"/>
      <c r="Z701" s="212"/>
      <c r="AA701" s="212"/>
      <c r="AB701" s="212"/>
      <c r="AC701" s="212"/>
      <c r="AD701" s="212"/>
      <c r="AE701" s="212"/>
      <c r="AF701" s="212"/>
      <c r="AG701" s="212" t="s">
        <v>231</v>
      </c>
      <c r="AH701" s="212">
        <v>5</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ht="33.75" outlineLevel="1" x14ac:dyDescent="0.2">
      <c r="A702" s="232">
        <v>106</v>
      </c>
      <c r="B702" s="233" t="s">
        <v>962</v>
      </c>
      <c r="C702" s="244" t="s">
        <v>963</v>
      </c>
      <c r="D702" s="234" t="s">
        <v>271</v>
      </c>
      <c r="E702" s="235">
        <v>2.6</v>
      </c>
      <c r="F702" s="236"/>
      <c r="G702" s="237">
        <f>ROUND(E702*F702,2)</f>
        <v>0</v>
      </c>
      <c r="H702" s="236"/>
      <c r="I702" s="237">
        <f>ROUND(E702*H702,2)</f>
        <v>0</v>
      </c>
      <c r="J702" s="236"/>
      <c r="K702" s="237">
        <f>ROUND(E702*J702,2)</f>
        <v>0</v>
      </c>
      <c r="L702" s="237">
        <v>21</v>
      </c>
      <c r="M702" s="237">
        <f>G702*(1+L702/100)</f>
        <v>0</v>
      </c>
      <c r="N702" s="235">
        <v>0.10407</v>
      </c>
      <c r="O702" s="235">
        <f>ROUND(E702*N702,2)</f>
        <v>0.27</v>
      </c>
      <c r="P702" s="235">
        <v>0</v>
      </c>
      <c r="Q702" s="235">
        <f>ROUND(E702*P702,2)</f>
        <v>0</v>
      </c>
      <c r="R702" s="237" t="s">
        <v>692</v>
      </c>
      <c r="S702" s="237" t="s">
        <v>224</v>
      </c>
      <c r="T702" s="238" t="s">
        <v>224</v>
      </c>
      <c r="U702" s="222">
        <v>1.2330000000000001</v>
      </c>
      <c r="V702" s="222">
        <f>ROUND(E702*U702,2)</f>
        <v>3.21</v>
      </c>
      <c r="W702" s="222"/>
      <c r="X702" s="222" t="s">
        <v>273</v>
      </c>
      <c r="Y702" s="212"/>
      <c r="Z702" s="212"/>
      <c r="AA702" s="212"/>
      <c r="AB702" s="212"/>
      <c r="AC702" s="212"/>
      <c r="AD702" s="212"/>
      <c r="AE702" s="212"/>
      <c r="AF702" s="212"/>
      <c r="AG702" s="212" t="s">
        <v>274</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19"/>
      <c r="B703" s="220"/>
      <c r="C703" s="266" t="s">
        <v>964</v>
      </c>
      <c r="D703" s="258"/>
      <c r="E703" s="258"/>
      <c r="F703" s="258"/>
      <c r="G703" s="258"/>
      <c r="H703" s="222"/>
      <c r="I703" s="222"/>
      <c r="J703" s="222"/>
      <c r="K703" s="222"/>
      <c r="L703" s="222"/>
      <c r="M703" s="222"/>
      <c r="N703" s="221"/>
      <c r="O703" s="221"/>
      <c r="P703" s="221"/>
      <c r="Q703" s="221"/>
      <c r="R703" s="222"/>
      <c r="S703" s="222"/>
      <c r="T703" s="222"/>
      <c r="U703" s="222"/>
      <c r="V703" s="222"/>
      <c r="W703" s="222"/>
      <c r="X703" s="222"/>
      <c r="Y703" s="212"/>
      <c r="Z703" s="212"/>
      <c r="AA703" s="212"/>
      <c r="AB703" s="212"/>
      <c r="AC703" s="212"/>
      <c r="AD703" s="212"/>
      <c r="AE703" s="212"/>
      <c r="AF703" s="212"/>
      <c r="AG703" s="212" t="s">
        <v>276</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1" x14ac:dyDescent="0.2">
      <c r="A704" s="219"/>
      <c r="B704" s="220"/>
      <c r="C704" s="247" t="s">
        <v>965</v>
      </c>
      <c r="D704" s="223"/>
      <c r="E704" s="224"/>
      <c r="F704" s="222"/>
      <c r="G704" s="222"/>
      <c r="H704" s="222"/>
      <c r="I704" s="222"/>
      <c r="J704" s="222"/>
      <c r="K704" s="222"/>
      <c r="L704" s="222"/>
      <c r="M704" s="222"/>
      <c r="N704" s="221"/>
      <c r="O704" s="221"/>
      <c r="P704" s="221"/>
      <c r="Q704" s="221"/>
      <c r="R704" s="222"/>
      <c r="S704" s="222"/>
      <c r="T704" s="222"/>
      <c r="U704" s="222"/>
      <c r="V704" s="222"/>
      <c r="W704" s="222"/>
      <c r="X704" s="222"/>
      <c r="Y704" s="212"/>
      <c r="Z704" s="212"/>
      <c r="AA704" s="212"/>
      <c r="AB704" s="212"/>
      <c r="AC704" s="212"/>
      <c r="AD704" s="212"/>
      <c r="AE704" s="212"/>
      <c r="AF704" s="212"/>
      <c r="AG704" s="212" t="s">
        <v>231</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19"/>
      <c r="B705" s="220"/>
      <c r="C705" s="247" t="s">
        <v>966</v>
      </c>
      <c r="D705" s="223"/>
      <c r="E705" s="224"/>
      <c r="F705" s="222"/>
      <c r="G705" s="222"/>
      <c r="H705" s="222"/>
      <c r="I705" s="222"/>
      <c r="J705" s="222"/>
      <c r="K705" s="222"/>
      <c r="L705" s="222"/>
      <c r="M705" s="222"/>
      <c r="N705" s="221"/>
      <c r="O705" s="221"/>
      <c r="P705" s="221"/>
      <c r="Q705" s="221"/>
      <c r="R705" s="222"/>
      <c r="S705" s="222"/>
      <c r="T705" s="222"/>
      <c r="U705" s="222"/>
      <c r="V705" s="222"/>
      <c r="W705" s="222"/>
      <c r="X705" s="222"/>
      <c r="Y705" s="212"/>
      <c r="Z705" s="212"/>
      <c r="AA705" s="212"/>
      <c r="AB705" s="212"/>
      <c r="AC705" s="212"/>
      <c r="AD705" s="212"/>
      <c r="AE705" s="212"/>
      <c r="AF705" s="212"/>
      <c r="AG705" s="212" t="s">
        <v>231</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1" x14ac:dyDescent="0.2">
      <c r="A706" s="219"/>
      <c r="B706" s="220"/>
      <c r="C706" s="247" t="s">
        <v>967</v>
      </c>
      <c r="D706" s="223"/>
      <c r="E706" s="224">
        <v>1.5</v>
      </c>
      <c r="F706" s="222"/>
      <c r="G706" s="222"/>
      <c r="H706" s="222"/>
      <c r="I706" s="222"/>
      <c r="J706" s="222"/>
      <c r="K706" s="222"/>
      <c r="L706" s="222"/>
      <c r="M706" s="222"/>
      <c r="N706" s="221"/>
      <c r="O706" s="221"/>
      <c r="P706" s="221"/>
      <c r="Q706" s="221"/>
      <c r="R706" s="222"/>
      <c r="S706" s="222"/>
      <c r="T706" s="222"/>
      <c r="U706" s="222"/>
      <c r="V706" s="222"/>
      <c r="W706" s="222"/>
      <c r="X706" s="222"/>
      <c r="Y706" s="212"/>
      <c r="Z706" s="212"/>
      <c r="AA706" s="212"/>
      <c r="AB706" s="212"/>
      <c r="AC706" s="212"/>
      <c r="AD706" s="212"/>
      <c r="AE706" s="212"/>
      <c r="AF706" s="212"/>
      <c r="AG706" s="212" t="s">
        <v>231</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19"/>
      <c r="B707" s="220"/>
      <c r="C707" s="247" t="s">
        <v>968</v>
      </c>
      <c r="D707" s="223"/>
      <c r="E707" s="224">
        <v>1.1000000000000001</v>
      </c>
      <c r="F707" s="222"/>
      <c r="G707" s="222"/>
      <c r="H707" s="222"/>
      <c r="I707" s="222"/>
      <c r="J707" s="222"/>
      <c r="K707" s="222"/>
      <c r="L707" s="222"/>
      <c r="M707" s="222"/>
      <c r="N707" s="221"/>
      <c r="O707" s="221"/>
      <c r="P707" s="221"/>
      <c r="Q707" s="221"/>
      <c r="R707" s="222"/>
      <c r="S707" s="222"/>
      <c r="T707" s="222"/>
      <c r="U707" s="222"/>
      <c r="V707" s="222"/>
      <c r="W707" s="222"/>
      <c r="X707" s="222"/>
      <c r="Y707" s="212"/>
      <c r="Z707" s="212"/>
      <c r="AA707" s="212"/>
      <c r="AB707" s="212"/>
      <c r="AC707" s="212"/>
      <c r="AD707" s="212"/>
      <c r="AE707" s="212"/>
      <c r="AF707" s="212"/>
      <c r="AG707" s="212" t="s">
        <v>231</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32">
        <v>107</v>
      </c>
      <c r="B708" s="233" t="s">
        <v>969</v>
      </c>
      <c r="C708" s="244" t="s">
        <v>970</v>
      </c>
      <c r="D708" s="234" t="s">
        <v>730</v>
      </c>
      <c r="E708" s="235">
        <v>5</v>
      </c>
      <c r="F708" s="236"/>
      <c r="G708" s="237">
        <f>ROUND(E708*F708,2)</f>
        <v>0</v>
      </c>
      <c r="H708" s="236"/>
      <c r="I708" s="237">
        <f>ROUND(E708*H708,2)</f>
        <v>0</v>
      </c>
      <c r="J708" s="236"/>
      <c r="K708" s="237">
        <f>ROUND(E708*J708,2)</f>
        <v>0</v>
      </c>
      <c r="L708" s="237">
        <v>21</v>
      </c>
      <c r="M708" s="237">
        <f>G708*(1+L708/100)</f>
        <v>0</v>
      </c>
      <c r="N708" s="235">
        <v>7.0200000000000002E-3</v>
      </c>
      <c r="O708" s="235">
        <f>ROUND(E708*N708,2)</f>
        <v>0.04</v>
      </c>
      <c r="P708" s="235">
        <v>0</v>
      </c>
      <c r="Q708" s="235">
        <f>ROUND(E708*P708,2)</f>
        <v>0</v>
      </c>
      <c r="R708" s="237" t="s">
        <v>692</v>
      </c>
      <c r="S708" s="237" t="s">
        <v>224</v>
      </c>
      <c r="T708" s="238" t="s">
        <v>224</v>
      </c>
      <c r="U708" s="222">
        <v>1.0940000000000001</v>
      </c>
      <c r="V708" s="222">
        <f>ROUND(E708*U708,2)</f>
        <v>5.47</v>
      </c>
      <c r="W708" s="222"/>
      <c r="X708" s="222" t="s">
        <v>273</v>
      </c>
      <c r="Y708" s="212"/>
      <c r="Z708" s="212"/>
      <c r="AA708" s="212"/>
      <c r="AB708" s="212"/>
      <c r="AC708" s="212"/>
      <c r="AD708" s="212"/>
      <c r="AE708" s="212"/>
      <c r="AF708" s="212"/>
      <c r="AG708" s="212" t="s">
        <v>274</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
      <c r="A709" s="219"/>
      <c r="B709" s="220"/>
      <c r="C709" s="247" t="s">
        <v>971</v>
      </c>
      <c r="D709" s="223"/>
      <c r="E709" s="224">
        <v>5</v>
      </c>
      <c r="F709" s="222"/>
      <c r="G709" s="222"/>
      <c r="H709" s="222"/>
      <c r="I709" s="222"/>
      <c r="J709" s="222"/>
      <c r="K709" s="222"/>
      <c r="L709" s="222"/>
      <c r="M709" s="222"/>
      <c r="N709" s="221"/>
      <c r="O709" s="221"/>
      <c r="P709" s="221"/>
      <c r="Q709" s="221"/>
      <c r="R709" s="222"/>
      <c r="S709" s="222"/>
      <c r="T709" s="222"/>
      <c r="U709" s="222"/>
      <c r="V709" s="222"/>
      <c r="W709" s="222"/>
      <c r="X709" s="222"/>
      <c r="Y709" s="212"/>
      <c r="Z709" s="212"/>
      <c r="AA709" s="212"/>
      <c r="AB709" s="212"/>
      <c r="AC709" s="212"/>
      <c r="AD709" s="212"/>
      <c r="AE709" s="212"/>
      <c r="AF709" s="212"/>
      <c r="AG709" s="212" t="s">
        <v>231</v>
      </c>
      <c r="AH709" s="212">
        <v>5</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32">
        <v>108</v>
      </c>
      <c r="B710" s="233" t="s">
        <v>972</v>
      </c>
      <c r="C710" s="244" t="s">
        <v>973</v>
      </c>
      <c r="D710" s="234" t="s">
        <v>730</v>
      </c>
      <c r="E710" s="235">
        <v>7</v>
      </c>
      <c r="F710" s="236"/>
      <c r="G710" s="237">
        <f>ROUND(E710*F710,2)</f>
        <v>0</v>
      </c>
      <c r="H710" s="236"/>
      <c r="I710" s="237">
        <f>ROUND(E710*H710,2)</f>
        <v>0</v>
      </c>
      <c r="J710" s="236"/>
      <c r="K710" s="237">
        <f>ROUND(E710*J710,2)</f>
        <v>0</v>
      </c>
      <c r="L710" s="237">
        <v>21</v>
      </c>
      <c r="M710" s="237">
        <f>G710*(1+L710/100)</f>
        <v>0</v>
      </c>
      <c r="N710" s="235">
        <v>7.0200000000000002E-3</v>
      </c>
      <c r="O710" s="235">
        <f>ROUND(E710*N710,2)</f>
        <v>0.05</v>
      </c>
      <c r="P710" s="235">
        <v>0</v>
      </c>
      <c r="Q710" s="235">
        <f>ROUND(E710*P710,2)</f>
        <v>0</v>
      </c>
      <c r="R710" s="237" t="s">
        <v>692</v>
      </c>
      <c r="S710" s="237" t="s">
        <v>224</v>
      </c>
      <c r="T710" s="238" t="s">
        <v>224</v>
      </c>
      <c r="U710" s="222">
        <v>1.3140000000000001</v>
      </c>
      <c r="V710" s="222">
        <f>ROUND(E710*U710,2)</f>
        <v>9.1999999999999993</v>
      </c>
      <c r="W710" s="222"/>
      <c r="X710" s="222" t="s">
        <v>273</v>
      </c>
      <c r="Y710" s="212"/>
      <c r="Z710" s="212"/>
      <c r="AA710" s="212"/>
      <c r="AB710" s="212"/>
      <c r="AC710" s="212"/>
      <c r="AD710" s="212"/>
      <c r="AE710" s="212"/>
      <c r="AF710" s="212"/>
      <c r="AG710" s="212" t="s">
        <v>274</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19"/>
      <c r="B711" s="220"/>
      <c r="C711" s="247" t="s">
        <v>974</v>
      </c>
      <c r="D711" s="223"/>
      <c r="E711" s="224">
        <v>7</v>
      </c>
      <c r="F711" s="222"/>
      <c r="G711" s="222"/>
      <c r="H711" s="222"/>
      <c r="I711" s="222"/>
      <c r="J711" s="222"/>
      <c r="K711" s="222"/>
      <c r="L711" s="222"/>
      <c r="M711" s="222"/>
      <c r="N711" s="221"/>
      <c r="O711" s="221"/>
      <c r="P711" s="221"/>
      <c r="Q711" s="221"/>
      <c r="R711" s="222"/>
      <c r="S711" s="222"/>
      <c r="T711" s="222"/>
      <c r="U711" s="222"/>
      <c r="V711" s="222"/>
      <c r="W711" s="222"/>
      <c r="X711" s="222"/>
      <c r="Y711" s="212"/>
      <c r="Z711" s="212"/>
      <c r="AA711" s="212"/>
      <c r="AB711" s="212"/>
      <c r="AC711" s="212"/>
      <c r="AD711" s="212"/>
      <c r="AE711" s="212"/>
      <c r="AF711" s="212"/>
      <c r="AG711" s="212" t="s">
        <v>231</v>
      </c>
      <c r="AH711" s="212">
        <v>5</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ht="22.5" outlineLevel="1" x14ac:dyDescent="0.2">
      <c r="A712" s="232">
        <v>109</v>
      </c>
      <c r="B712" s="233" t="s">
        <v>975</v>
      </c>
      <c r="C712" s="244" t="s">
        <v>976</v>
      </c>
      <c r="D712" s="234" t="s">
        <v>730</v>
      </c>
      <c r="E712" s="235">
        <v>23</v>
      </c>
      <c r="F712" s="236"/>
      <c r="G712" s="237">
        <f>ROUND(E712*F712,2)</f>
        <v>0</v>
      </c>
      <c r="H712" s="236"/>
      <c r="I712" s="237">
        <f>ROUND(E712*H712,2)</f>
        <v>0</v>
      </c>
      <c r="J712" s="236"/>
      <c r="K712" s="237">
        <f>ROUND(E712*J712,2)</f>
        <v>0</v>
      </c>
      <c r="L712" s="237">
        <v>21</v>
      </c>
      <c r="M712" s="237">
        <f>G712*(1+L712/100)</f>
        <v>0</v>
      </c>
      <c r="N712" s="235">
        <v>1.32E-2</v>
      </c>
      <c r="O712" s="235">
        <f>ROUND(E712*N712,2)</f>
        <v>0.3</v>
      </c>
      <c r="P712" s="235">
        <v>0</v>
      </c>
      <c r="Q712" s="235">
        <f>ROUND(E712*P712,2)</f>
        <v>0</v>
      </c>
      <c r="R712" s="237" t="s">
        <v>692</v>
      </c>
      <c r="S712" s="237" t="s">
        <v>224</v>
      </c>
      <c r="T712" s="238" t="s">
        <v>224</v>
      </c>
      <c r="U712" s="222">
        <v>0.18</v>
      </c>
      <c r="V712" s="222">
        <f>ROUND(E712*U712,2)</f>
        <v>4.1399999999999997</v>
      </c>
      <c r="W712" s="222"/>
      <c r="X712" s="222" t="s">
        <v>273</v>
      </c>
      <c r="Y712" s="212"/>
      <c r="Z712" s="212"/>
      <c r="AA712" s="212"/>
      <c r="AB712" s="212"/>
      <c r="AC712" s="212"/>
      <c r="AD712" s="212"/>
      <c r="AE712" s="212"/>
      <c r="AF712" s="212"/>
      <c r="AG712" s="212" t="s">
        <v>274</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19"/>
      <c r="B713" s="220"/>
      <c r="C713" s="247" t="s">
        <v>977</v>
      </c>
      <c r="D713" s="223"/>
      <c r="E713" s="224"/>
      <c r="F713" s="222"/>
      <c r="G713" s="222"/>
      <c r="H713" s="222"/>
      <c r="I713" s="222"/>
      <c r="J713" s="222"/>
      <c r="K713" s="222"/>
      <c r="L713" s="222"/>
      <c r="M713" s="222"/>
      <c r="N713" s="221"/>
      <c r="O713" s="221"/>
      <c r="P713" s="221"/>
      <c r="Q713" s="221"/>
      <c r="R713" s="222"/>
      <c r="S713" s="222"/>
      <c r="T713" s="222"/>
      <c r="U713" s="222"/>
      <c r="V713" s="222"/>
      <c r="W713" s="222"/>
      <c r="X713" s="222"/>
      <c r="Y713" s="212"/>
      <c r="Z713" s="212"/>
      <c r="AA713" s="212"/>
      <c r="AB713" s="212"/>
      <c r="AC713" s="212"/>
      <c r="AD713" s="212"/>
      <c r="AE713" s="212"/>
      <c r="AF713" s="212"/>
      <c r="AG713" s="212" t="s">
        <v>231</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1" x14ac:dyDescent="0.2">
      <c r="A714" s="219"/>
      <c r="B714" s="220"/>
      <c r="C714" s="247" t="s">
        <v>978</v>
      </c>
      <c r="D714" s="223"/>
      <c r="E714" s="224">
        <v>5</v>
      </c>
      <c r="F714" s="222"/>
      <c r="G714" s="222"/>
      <c r="H714" s="222"/>
      <c r="I714" s="222"/>
      <c r="J714" s="222"/>
      <c r="K714" s="222"/>
      <c r="L714" s="222"/>
      <c r="M714" s="222"/>
      <c r="N714" s="221"/>
      <c r="O714" s="221"/>
      <c r="P714" s="221"/>
      <c r="Q714" s="221"/>
      <c r="R714" s="222"/>
      <c r="S714" s="222"/>
      <c r="T714" s="222"/>
      <c r="U714" s="222"/>
      <c r="V714" s="222"/>
      <c r="W714" s="222"/>
      <c r="X714" s="222"/>
      <c r="Y714" s="212"/>
      <c r="Z714" s="212"/>
      <c r="AA714" s="212"/>
      <c r="AB714" s="212"/>
      <c r="AC714" s="212"/>
      <c r="AD714" s="212"/>
      <c r="AE714" s="212"/>
      <c r="AF714" s="212"/>
      <c r="AG714" s="212" t="s">
        <v>231</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19"/>
      <c r="B715" s="220"/>
      <c r="C715" s="247" t="s">
        <v>979</v>
      </c>
      <c r="D715" s="223"/>
      <c r="E715" s="224">
        <v>3</v>
      </c>
      <c r="F715" s="222"/>
      <c r="G715" s="222"/>
      <c r="H715" s="222"/>
      <c r="I715" s="222"/>
      <c r="J715" s="222"/>
      <c r="K715" s="222"/>
      <c r="L715" s="222"/>
      <c r="M715" s="222"/>
      <c r="N715" s="221"/>
      <c r="O715" s="221"/>
      <c r="P715" s="221"/>
      <c r="Q715" s="221"/>
      <c r="R715" s="222"/>
      <c r="S715" s="222"/>
      <c r="T715" s="222"/>
      <c r="U715" s="222"/>
      <c r="V715" s="222"/>
      <c r="W715" s="222"/>
      <c r="X715" s="222"/>
      <c r="Y715" s="212"/>
      <c r="Z715" s="212"/>
      <c r="AA715" s="212"/>
      <c r="AB715" s="212"/>
      <c r="AC715" s="212"/>
      <c r="AD715" s="212"/>
      <c r="AE715" s="212"/>
      <c r="AF715" s="212"/>
      <c r="AG715" s="212" t="s">
        <v>231</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
      <c r="A716" s="219"/>
      <c r="B716" s="220"/>
      <c r="C716" s="247" t="s">
        <v>980</v>
      </c>
      <c r="D716" s="223"/>
      <c r="E716" s="224">
        <v>6</v>
      </c>
      <c r="F716" s="222"/>
      <c r="G716" s="222"/>
      <c r="H716" s="222"/>
      <c r="I716" s="222"/>
      <c r="J716" s="222"/>
      <c r="K716" s="222"/>
      <c r="L716" s="222"/>
      <c r="M716" s="222"/>
      <c r="N716" s="221"/>
      <c r="O716" s="221"/>
      <c r="P716" s="221"/>
      <c r="Q716" s="221"/>
      <c r="R716" s="222"/>
      <c r="S716" s="222"/>
      <c r="T716" s="222"/>
      <c r="U716" s="222"/>
      <c r="V716" s="222"/>
      <c r="W716" s="222"/>
      <c r="X716" s="222"/>
      <c r="Y716" s="212"/>
      <c r="Z716" s="212"/>
      <c r="AA716" s="212"/>
      <c r="AB716" s="212"/>
      <c r="AC716" s="212"/>
      <c r="AD716" s="212"/>
      <c r="AE716" s="212"/>
      <c r="AF716" s="212"/>
      <c r="AG716" s="212" t="s">
        <v>231</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
      <c r="A717" s="219"/>
      <c r="B717" s="220"/>
      <c r="C717" s="247" t="s">
        <v>981</v>
      </c>
      <c r="D717" s="223"/>
      <c r="E717" s="224">
        <v>2</v>
      </c>
      <c r="F717" s="222"/>
      <c r="G717" s="222"/>
      <c r="H717" s="222"/>
      <c r="I717" s="222"/>
      <c r="J717" s="222"/>
      <c r="K717" s="222"/>
      <c r="L717" s="222"/>
      <c r="M717" s="222"/>
      <c r="N717" s="221"/>
      <c r="O717" s="221"/>
      <c r="P717" s="221"/>
      <c r="Q717" s="221"/>
      <c r="R717" s="222"/>
      <c r="S717" s="222"/>
      <c r="T717" s="222"/>
      <c r="U717" s="222"/>
      <c r="V717" s="222"/>
      <c r="W717" s="222"/>
      <c r="X717" s="222"/>
      <c r="Y717" s="212"/>
      <c r="Z717" s="212"/>
      <c r="AA717" s="212"/>
      <c r="AB717" s="212"/>
      <c r="AC717" s="212"/>
      <c r="AD717" s="212"/>
      <c r="AE717" s="212"/>
      <c r="AF717" s="212"/>
      <c r="AG717" s="212" t="s">
        <v>231</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19"/>
      <c r="B718" s="220"/>
      <c r="C718" s="247" t="s">
        <v>982</v>
      </c>
      <c r="D718" s="223"/>
      <c r="E718" s="224">
        <v>4</v>
      </c>
      <c r="F718" s="222"/>
      <c r="G718" s="222"/>
      <c r="H718" s="222"/>
      <c r="I718" s="222"/>
      <c r="J718" s="222"/>
      <c r="K718" s="222"/>
      <c r="L718" s="222"/>
      <c r="M718" s="222"/>
      <c r="N718" s="221"/>
      <c r="O718" s="221"/>
      <c r="P718" s="221"/>
      <c r="Q718" s="221"/>
      <c r="R718" s="222"/>
      <c r="S718" s="222"/>
      <c r="T718" s="222"/>
      <c r="U718" s="222"/>
      <c r="V718" s="222"/>
      <c r="W718" s="222"/>
      <c r="X718" s="222"/>
      <c r="Y718" s="212"/>
      <c r="Z718" s="212"/>
      <c r="AA718" s="212"/>
      <c r="AB718" s="212"/>
      <c r="AC718" s="212"/>
      <c r="AD718" s="212"/>
      <c r="AE718" s="212"/>
      <c r="AF718" s="212"/>
      <c r="AG718" s="212" t="s">
        <v>231</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19"/>
      <c r="B719" s="220"/>
      <c r="C719" s="247" t="s">
        <v>983</v>
      </c>
      <c r="D719" s="223"/>
      <c r="E719" s="224">
        <v>3</v>
      </c>
      <c r="F719" s="222"/>
      <c r="G719" s="222"/>
      <c r="H719" s="222"/>
      <c r="I719" s="222"/>
      <c r="J719" s="222"/>
      <c r="K719" s="222"/>
      <c r="L719" s="222"/>
      <c r="M719" s="222"/>
      <c r="N719" s="221"/>
      <c r="O719" s="221"/>
      <c r="P719" s="221"/>
      <c r="Q719" s="221"/>
      <c r="R719" s="222"/>
      <c r="S719" s="222"/>
      <c r="T719" s="222"/>
      <c r="U719" s="222"/>
      <c r="V719" s="222"/>
      <c r="W719" s="222"/>
      <c r="X719" s="222"/>
      <c r="Y719" s="212"/>
      <c r="Z719" s="212"/>
      <c r="AA719" s="212"/>
      <c r="AB719" s="212"/>
      <c r="AC719" s="212"/>
      <c r="AD719" s="212"/>
      <c r="AE719" s="212"/>
      <c r="AF719" s="212"/>
      <c r="AG719" s="212" t="s">
        <v>231</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ht="22.5" outlineLevel="1" x14ac:dyDescent="0.2">
      <c r="A720" s="232">
        <v>110</v>
      </c>
      <c r="B720" s="233" t="s">
        <v>984</v>
      </c>
      <c r="C720" s="244" t="s">
        <v>985</v>
      </c>
      <c r="D720" s="234" t="s">
        <v>331</v>
      </c>
      <c r="E720" s="235">
        <v>95.028000000000006</v>
      </c>
      <c r="F720" s="236"/>
      <c r="G720" s="237">
        <f>ROUND(E720*F720,2)</f>
        <v>0</v>
      </c>
      <c r="H720" s="236"/>
      <c r="I720" s="237">
        <f>ROUND(E720*H720,2)</f>
        <v>0</v>
      </c>
      <c r="J720" s="236"/>
      <c r="K720" s="237">
        <f>ROUND(E720*J720,2)</f>
        <v>0</v>
      </c>
      <c r="L720" s="237">
        <v>21</v>
      </c>
      <c r="M720" s="237">
        <f>G720*(1+L720/100)</f>
        <v>0</v>
      </c>
      <c r="N720" s="235">
        <v>2.5249999999999999</v>
      </c>
      <c r="O720" s="235">
        <f>ROUND(E720*N720,2)</f>
        <v>239.95</v>
      </c>
      <c r="P720" s="235">
        <v>0</v>
      </c>
      <c r="Q720" s="235">
        <f>ROUND(E720*P720,2)</f>
        <v>0</v>
      </c>
      <c r="R720" s="237" t="s">
        <v>692</v>
      </c>
      <c r="S720" s="237" t="s">
        <v>224</v>
      </c>
      <c r="T720" s="238" t="s">
        <v>224</v>
      </c>
      <c r="U720" s="222">
        <v>1.3</v>
      </c>
      <c r="V720" s="222">
        <f>ROUND(E720*U720,2)</f>
        <v>123.54</v>
      </c>
      <c r="W720" s="222"/>
      <c r="X720" s="222" t="s">
        <v>273</v>
      </c>
      <c r="Y720" s="212"/>
      <c r="Z720" s="212"/>
      <c r="AA720" s="212"/>
      <c r="AB720" s="212"/>
      <c r="AC720" s="212"/>
      <c r="AD720" s="212"/>
      <c r="AE720" s="212"/>
      <c r="AF720" s="212"/>
      <c r="AG720" s="212" t="s">
        <v>274</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1" x14ac:dyDescent="0.2">
      <c r="A721" s="219"/>
      <c r="B721" s="220"/>
      <c r="C721" s="266" t="s">
        <v>776</v>
      </c>
      <c r="D721" s="258"/>
      <c r="E721" s="258"/>
      <c r="F721" s="258"/>
      <c r="G721" s="258"/>
      <c r="H721" s="222"/>
      <c r="I721" s="222"/>
      <c r="J721" s="222"/>
      <c r="K721" s="222"/>
      <c r="L721" s="222"/>
      <c r="M721" s="222"/>
      <c r="N721" s="221"/>
      <c r="O721" s="221"/>
      <c r="P721" s="221"/>
      <c r="Q721" s="221"/>
      <c r="R721" s="222"/>
      <c r="S721" s="222"/>
      <c r="T721" s="222"/>
      <c r="U721" s="222"/>
      <c r="V721" s="222"/>
      <c r="W721" s="222"/>
      <c r="X721" s="222"/>
      <c r="Y721" s="212"/>
      <c r="Z721" s="212"/>
      <c r="AA721" s="212"/>
      <c r="AB721" s="212"/>
      <c r="AC721" s="212"/>
      <c r="AD721" s="212"/>
      <c r="AE721" s="212"/>
      <c r="AF721" s="212"/>
      <c r="AG721" s="212" t="s">
        <v>276</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1" x14ac:dyDescent="0.2">
      <c r="A722" s="219"/>
      <c r="B722" s="220"/>
      <c r="C722" s="247" t="s">
        <v>986</v>
      </c>
      <c r="D722" s="223"/>
      <c r="E722" s="224"/>
      <c r="F722" s="222"/>
      <c r="G722" s="222"/>
      <c r="H722" s="222"/>
      <c r="I722" s="222"/>
      <c r="J722" s="222"/>
      <c r="K722" s="222"/>
      <c r="L722" s="222"/>
      <c r="M722" s="222"/>
      <c r="N722" s="221"/>
      <c r="O722" s="221"/>
      <c r="P722" s="221"/>
      <c r="Q722" s="221"/>
      <c r="R722" s="222"/>
      <c r="S722" s="222"/>
      <c r="T722" s="222"/>
      <c r="U722" s="222"/>
      <c r="V722" s="222"/>
      <c r="W722" s="222"/>
      <c r="X722" s="222"/>
      <c r="Y722" s="212"/>
      <c r="Z722" s="212"/>
      <c r="AA722" s="212"/>
      <c r="AB722" s="212"/>
      <c r="AC722" s="212"/>
      <c r="AD722" s="212"/>
      <c r="AE722" s="212"/>
      <c r="AF722" s="212"/>
      <c r="AG722" s="212" t="s">
        <v>231</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1" x14ac:dyDescent="0.2">
      <c r="A723" s="219"/>
      <c r="B723" s="220"/>
      <c r="C723" s="247" t="s">
        <v>987</v>
      </c>
      <c r="D723" s="223"/>
      <c r="E723" s="224">
        <v>51.783000000000001</v>
      </c>
      <c r="F723" s="222"/>
      <c r="G723" s="222"/>
      <c r="H723" s="222"/>
      <c r="I723" s="222"/>
      <c r="J723" s="222"/>
      <c r="K723" s="222"/>
      <c r="L723" s="222"/>
      <c r="M723" s="222"/>
      <c r="N723" s="221"/>
      <c r="O723" s="221"/>
      <c r="P723" s="221"/>
      <c r="Q723" s="221"/>
      <c r="R723" s="222"/>
      <c r="S723" s="222"/>
      <c r="T723" s="222"/>
      <c r="U723" s="222"/>
      <c r="V723" s="222"/>
      <c r="W723" s="222"/>
      <c r="X723" s="222"/>
      <c r="Y723" s="212"/>
      <c r="Z723" s="212"/>
      <c r="AA723" s="212"/>
      <c r="AB723" s="212"/>
      <c r="AC723" s="212"/>
      <c r="AD723" s="212"/>
      <c r="AE723" s="212"/>
      <c r="AF723" s="212"/>
      <c r="AG723" s="212" t="s">
        <v>231</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19"/>
      <c r="B724" s="220"/>
      <c r="C724" s="247" t="s">
        <v>988</v>
      </c>
      <c r="D724" s="223"/>
      <c r="E724" s="224">
        <v>43.244999999999997</v>
      </c>
      <c r="F724" s="222"/>
      <c r="G724" s="222"/>
      <c r="H724" s="222"/>
      <c r="I724" s="222"/>
      <c r="J724" s="222"/>
      <c r="K724" s="222"/>
      <c r="L724" s="222"/>
      <c r="M724" s="222"/>
      <c r="N724" s="221"/>
      <c r="O724" s="221"/>
      <c r="P724" s="221"/>
      <c r="Q724" s="221"/>
      <c r="R724" s="222"/>
      <c r="S724" s="222"/>
      <c r="T724" s="222"/>
      <c r="U724" s="222"/>
      <c r="V724" s="222"/>
      <c r="W724" s="222"/>
      <c r="X724" s="222"/>
      <c r="Y724" s="212"/>
      <c r="Z724" s="212"/>
      <c r="AA724" s="212"/>
      <c r="AB724" s="212"/>
      <c r="AC724" s="212"/>
      <c r="AD724" s="212"/>
      <c r="AE724" s="212"/>
      <c r="AF724" s="212"/>
      <c r="AG724" s="212" t="s">
        <v>231</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ht="33.75" outlineLevel="1" x14ac:dyDescent="0.2">
      <c r="A725" s="232">
        <v>111</v>
      </c>
      <c r="B725" s="233" t="s">
        <v>989</v>
      </c>
      <c r="C725" s="244" t="s">
        <v>990</v>
      </c>
      <c r="D725" s="234" t="s">
        <v>331</v>
      </c>
      <c r="E725" s="235">
        <v>56.781260000000003</v>
      </c>
      <c r="F725" s="236"/>
      <c r="G725" s="237">
        <f>ROUND(E725*F725,2)</f>
        <v>0</v>
      </c>
      <c r="H725" s="236"/>
      <c r="I725" s="237">
        <f>ROUND(E725*H725,2)</f>
        <v>0</v>
      </c>
      <c r="J725" s="236"/>
      <c r="K725" s="237">
        <f>ROUND(E725*J725,2)</f>
        <v>0</v>
      </c>
      <c r="L725" s="237">
        <v>21</v>
      </c>
      <c r="M725" s="237">
        <f>G725*(1+L725/100)</f>
        <v>0</v>
      </c>
      <c r="N725" s="235">
        <v>2.5249999999999999</v>
      </c>
      <c r="O725" s="235">
        <f>ROUND(E725*N725,2)</f>
        <v>143.37</v>
      </c>
      <c r="P725" s="235">
        <v>0</v>
      </c>
      <c r="Q725" s="235">
        <f>ROUND(E725*P725,2)</f>
        <v>0</v>
      </c>
      <c r="R725" s="237" t="s">
        <v>692</v>
      </c>
      <c r="S725" s="237" t="s">
        <v>224</v>
      </c>
      <c r="T725" s="238" t="s">
        <v>224</v>
      </c>
      <c r="U725" s="222">
        <v>1.3</v>
      </c>
      <c r="V725" s="222">
        <f>ROUND(E725*U725,2)</f>
        <v>73.819999999999993</v>
      </c>
      <c r="W725" s="222"/>
      <c r="X725" s="222" t="s">
        <v>273</v>
      </c>
      <c r="Y725" s="212"/>
      <c r="Z725" s="212"/>
      <c r="AA725" s="212"/>
      <c r="AB725" s="212"/>
      <c r="AC725" s="212"/>
      <c r="AD725" s="212"/>
      <c r="AE725" s="212"/>
      <c r="AF725" s="212"/>
      <c r="AG725" s="212" t="s">
        <v>274</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1" x14ac:dyDescent="0.2">
      <c r="A726" s="219"/>
      <c r="B726" s="220"/>
      <c r="C726" s="266" t="s">
        <v>776</v>
      </c>
      <c r="D726" s="258"/>
      <c r="E726" s="258"/>
      <c r="F726" s="258"/>
      <c r="G726" s="258"/>
      <c r="H726" s="222"/>
      <c r="I726" s="222"/>
      <c r="J726" s="222"/>
      <c r="K726" s="222"/>
      <c r="L726" s="222"/>
      <c r="M726" s="222"/>
      <c r="N726" s="221"/>
      <c r="O726" s="221"/>
      <c r="P726" s="221"/>
      <c r="Q726" s="221"/>
      <c r="R726" s="222"/>
      <c r="S726" s="222"/>
      <c r="T726" s="222"/>
      <c r="U726" s="222"/>
      <c r="V726" s="222"/>
      <c r="W726" s="222"/>
      <c r="X726" s="222"/>
      <c r="Y726" s="212"/>
      <c r="Z726" s="212"/>
      <c r="AA726" s="212"/>
      <c r="AB726" s="212"/>
      <c r="AC726" s="212"/>
      <c r="AD726" s="212"/>
      <c r="AE726" s="212"/>
      <c r="AF726" s="212"/>
      <c r="AG726" s="212" t="s">
        <v>276</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ht="22.5" outlineLevel="1" x14ac:dyDescent="0.2">
      <c r="A727" s="219"/>
      <c r="B727" s="220"/>
      <c r="C727" s="247" t="s">
        <v>991</v>
      </c>
      <c r="D727" s="223"/>
      <c r="E727" s="224">
        <v>56.781260000000003</v>
      </c>
      <c r="F727" s="222"/>
      <c r="G727" s="222"/>
      <c r="H727" s="222"/>
      <c r="I727" s="222"/>
      <c r="J727" s="222"/>
      <c r="K727" s="222"/>
      <c r="L727" s="222"/>
      <c r="M727" s="222"/>
      <c r="N727" s="221"/>
      <c r="O727" s="221"/>
      <c r="P727" s="221"/>
      <c r="Q727" s="221"/>
      <c r="R727" s="222"/>
      <c r="S727" s="222"/>
      <c r="T727" s="222"/>
      <c r="U727" s="222"/>
      <c r="V727" s="222"/>
      <c r="W727" s="222"/>
      <c r="X727" s="222"/>
      <c r="Y727" s="212"/>
      <c r="Z727" s="212"/>
      <c r="AA727" s="212"/>
      <c r="AB727" s="212"/>
      <c r="AC727" s="212"/>
      <c r="AD727" s="212"/>
      <c r="AE727" s="212"/>
      <c r="AF727" s="212"/>
      <c r="AG727" s="212" t="s">
        <v>231</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32">
        <v>112</v>
      </c>
      <c r="B728" s="233" t="s">
        <v>992</v>
      </c>
      <c r="C728" s="244" t="s">
        <v>993</v>
      </c>
      <c r="D728" s="234" t="s">
        <v>516</v>
      </c>
      <c r="E728" s="235">
        <v>68.400000000000006</v>
      </c>
      <c r="F728" s="236"/>
      <c r="G728" s="237">
        <f>ROUND(E728*F728,2)</f>
        <v>0</v>
      </c>
      <c r="H728" s="236"/>
      <c r="I728" s="237">
        <f>ROUND(E728*H728,2)</f>
        <v>0</v>
      </c>
      <c r="J728" s="236"/>
      <c r="K728" s="237">
        <f>ROUND(E728*J728,2)</f>
        <v>0</v>
      </c>
      <c r="L728" s="237">
        <v>21</v>
      </c>
      <c r="M728" s="237">
        <f>G728*(1+L728/100)</f>
        <v>0</v>
      </c>
      <c r="N728" s="235">
        <v>4.1799999999999997E-3</v>
      </c>
      <c r="O728" s="235">
        <f>ROUND(E728*N728,2)</f>
        <v>0.28999999999999998</v>
      </c>
      <c r="P728" s="235">
        <v>0</v>
      </c>
      <c r="Q728" s="235">
        <f>ROUND(E728*P728,2)</f>
        <v>0</v>
      </c>
      <c r="R728" s="237" t="s">
        <v>692</v>
      </c>
      <c r="S728" s="237" t="s">
        <v>224</v>
      </c>
      <c r="T728" s="238" t="s">
        <v>224</v>
      </c>
      <c r="U728" s="222">
        <v>0.96299999999999997</v>
      </c>
      <c r="V728" s="222">
        <f>ROUND(E728*U728,2)</f>
        <v>65.87</v>
      </c>
      <c r="W728" s="222"/>
      <c r="X728" s="222" t="s">
        <v>273</v>
      </c>
      <c r="Y728" s="212"/>
      <c r="Z728" s="212"/>
      <c r="AA728" s="212"/>
      <c r="AB728" s="212"/>
      <c r="AC728" s="212"/>
      <c r="AD728" s="212"/>
      <c r="AE728" s="212"/>
      <c r="AF728" s="212"/>
      <c r="AG728" s="212" t="s">
        <v>274</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
      <c r="A729" s="219"/>
      <c r="B729" s="220"/>
      <c r="C729" s="247" t="s">
        <v>994</v>
      </c>
      <c r="D729" s="223"/>
      <c r="E729" s="224">
        <v>68.400000000000006</v>
      </c>
      <c r="F729" s="222"/>
      <c r="G729" s="222"/>
      <c r="H729" s="222"/>
      <c r="I729" s="222"/>
      <c r="J729" s="222"/>
      <c r="K729" s="222"/>
      <c r="L729" s="222"/>
      <c r="M729" s="222"/>
      <c r="N729" s="221"/>
      <c r="O729" s="221"/>
      <c r="P729" s="221"/>
      <c r="Q729" s="221"/>
      <c r="R729" s="222"/>
      <c r="S729" s="222"/>
      <c r="T729" s="222"/>
      <c r="U729" s="222"/>
      <c r="V729" s="222"/>
      <c r="W729" s="222"/>
      <c r="X729" s="222"/>
      <c r="Y729" s="212"/>
      <c r="Z729" s="212"/>
      <c r="AA729" s="212"/>
      <c r="AB729" s="212"/>
      <c r="AC729" s="212"/>
      <c r="AD729" s="212"/>
      <c r="AE729" s="212"/>
      <c r="AF729" s="212"/>
      <c r="AG729" s="212" t="s">
        <v>231</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ht="22.5" outlineLevel="1" x14ac:dyDescent="0.2">
      <c r="A730" s="232">
        <v>113</v>
      </c>
      <c r="B730" s="233" t="s">
        <v>995</v>
      </c>
      <c r="C730" s="244" t="s">
        <v>996</v>
      </c>
      <c r="D730" s="234" t="s">
        <v>730</v>
      </c>
      <c r="E730" s="235">
        <v>9</v>
      </c>
      <c r="F730" s="236"/>
      <c r="G730" s="237">
        <f>ROUND(E730*F730,2)</f>
        <v>0</v>
      </c>
      <c r="H730" s="236"/>
      <c r="I730" s="237">
        <f>ROUND(E730*H730,2)</f>
        <v>0</v>
      </c>
      <c r="J730" s="236"/>
      <c r="K730" s="237">
        <f>ROUND(E730*J730,2)</f>
        <v>0</v>
      </c>
      <c r="L730" s="237">
        <v>21</v>
      </c>
      <c r="M730" s="237">
        <f>G730*(1+L730/100)</f>
        <v>0</v>
      </c>
      <c r="N730" s="235">
        <v>0</v>
      </c>
      <c r="O730" s="235">
        <f>ROUND(E730*N730,2)</f>
        <v>0</v>
      </c>
      <c r="P730" s="235">
        <v>0</v>
      </c>
      <c r="Q730" s="235">
        <f>ROUND(E730*P730,2)</f>
        <v>0</v>
      </c>
      <c r="R730" s="237"/>
      <c r="S730" s="237" t="s">
        <v>237</v>
      </c>
      <c r="T730" s="238" t="s">
        <v>225</v>
      </c>
      <c r="U730" s="222">
        <v>0</v>
      </c>
      <c r="V730" s="222">
        <f>ROUND(E730*U730,2)</f>
        <v>0</v>
      </c>
      <c r="W730" s="222"/>
      <c r="X730" s="222" t="s">
        <v>273</v>
      </c>
      <c r="Y730" s="212"/>
      <c r="Z730" s="212"/>
      <c r="AA730" s="212"/>
      <c r="AB730" s="212"/>
      <c r="AC730" s="212"/>
      <c r="AD730" s="212"/>
      <c r="AE730" s="212"/>
      <c r="AF730" s="212"/>
      <c r="AG730" s="212" t="s">
        <v>274</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1" x14ac:dyDescent="0.2">
      <c r="A731" s="219"/>
      <c r="B731" s="220"/>
      <c r="C731" s="247" t="s">
        <v>997</v>
      </c>
      <c r="D731" s="223"/>
      <c r="E731" s="224">
        <v>9</v>
      </c>
      <c r="F731" s="222"/>
      <c r="G731" s="222"/>
      <c r="H731" s="222"/>
      <c r="I731" s="222"/>
      <c r="J731" s="222"/>
      <c r="K731" s="222"/>
      <c r="L731" s="222"/>
      <c r="M731" s="222"/>
      <c r="N731" s="221"/>
      <c r="O731" s="221"/>
      <c r="P731" s="221"/>
      <c r="Q731" s="221"/>
      <c r="R731" s="222"/>
      <c r="S731" s="222"/>
      <c r="T731" s="222"/>
      <c r="U731" s="222"/>
      <c r="V731" s="222"/>
      <c r="W731" s="222"/>
      <c r="X731" s="222"/>
      <c r="Y731" s="212"/>
      <c r="Z731" s="212"/>
      <c r="AA731" s="212"/>
      <c r="AB731" s="212"/>
      <c r="AC731" s="212"/>
      <c r="AD731" s="212"/>
      <c r="AE731" s="212"/>
      <c r="AF731" s="212"/>
      <c r="AG731" s="212" t="s">
        <v>231</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ht="33.75" outlineLevel="1" x14ac:dyDescent="0.2">
      <c r="A732" s="232">
        <v>114</v>
      </c>
      <c r="B732" s="233" t="s">
        <v>998</v>
      </c>
      <c r="C732" s="244" t="s">
        <v>999</v>
      </c>
      <c r="D732" s="234" t="s">
        <v>271</v>
      </c>
      <c r="E732" s="235">
        <v>38.380000000000003</v>
      </c>
      <c r="F732" s="236"/>
      <c r="G732" s="237">
        <f>ROUND(E732*F732,2)</f>
        <v>0</v>
      </c>
      <c r="H732" s="236"/>
      <c r="I732" s="237">
        <f>ROUND(E732*H732,2)</f>
        <v>0</v>
      </c>
      <c r="J732" s="236"/>
      <c r="K732" s="237">
        <f>ROUND(E732*J732,2)</f>
        <v>0</v>
      </c>
      <c r="L732" s="237">
        <v>21</v>
      </c>
      <c r="M732" s="237">
        <f>G732*(1+L732/100)</f>
        <v>0</v>
      </c>
      <c r="N732" s="235">
        <v>6.0499999999999998E-2</v>
      </c>
      <c r="O732" s="235">
        <f>ROUND(E732*N732,2)</f>
        <v>2.3199999999999998</v>
      </c>
      <c r="P732" s="235">
        <v>0</v>
      </c>
      <c r="Q732" s="235">
        <f>ROUND(E732*P732,2)</f>
        <v>0</v>
      </c>
      <c r="R732" s="237" t="s">
        <v>676</v>
      </c>
      <c r="S732" s="237" t="s">
        <v>224</v>
      </c>
      <c r="T732" s="238" t="s">
        <v>224</v>
      </c>
      <c r="U732" s="222">
        <v>0</v>
      </c>
      <c r="V732" s="222">
        <f>ROUND(E732*U732,2)</f>
        <v>0</v>
      </c>
      <c r="W732" s="222"/>
      <c r="X732" s="222" t="s">
        <v>677</v>
      </c>
      <c r="Y732" s="212"/>
      <c r="Z732" s="212"/>
      <c r="AA732" s="212"/>
      <c r="AB732" s="212"/>
      <c r="AC732" s="212"/>
      <c r="AD732" s="212"/>
      <c r="AE732" s="212"/>
      <c r="AF732" s="212"/>
      <c r="AG732" s="212" t="s">
        <v>678</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
      <c r="A733" s="219"/>
      <c r="B733" s="220"/>
      <c r="C733" s="247" t="s">
        <v>1000</v>
      </c>
      <c r="D733" s="223"/>
      <c r="E733" s="224">
        <v>38.380000000000003</v>
      </c>
      <c r="F733" s="222"/>
      <c r="G733" s="222"/>
      <c r="H733" s="222"/>
      <c r="I733" s="222"/>
      <c r="J733" s="222"/>
      <c r="K733" s="222"/>
      <c r="L733" s="222"/>
      <c r="M733" s="222"/>
      <c r="N733" s="221"/>
      <c r="O733" s="221"/>
      <c r="P733" s="221"/>
      <c r="Q733" s="221"/>
      <c r="R733" s="222"/>
      <c r="S733" s="222"/>
      <c r="T733" s="222"/>
      <c r="U733" s="222"/>
      <c r="V733" s="222"/>
      <c r="W733" s="222"/>
      <c r="X733" s="222"/>
      <c r="Y733" s="212"/>
      <c r="Z733" s="212"/>
      <c r="AA733" s="212"/>
      <c r="AB733" s="212"/>
      <c r="AC733" s="212"/>
      <c r="AD733" s="212"/>
      <c r="AE733" s="212"/>
      <c r="AF733" s="212"/>
      <c r="AG733" s="212" t="s">
        <v>231</v>
      </c>
      <c r="AH733" s="212">
        <v>5</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ht="33.75" outlineLevel="1" x14ac:dyDescent="0.2">
      <c r="A734" s="232">
        <v>115</v>
      </c>
      <c r="B734" s="233" t="s">
        <v>1001</v>
      </c>
      <c r="C734" s="244" t="s">
        <v>1002</v>
      </c>
      <c r="D734" s="234" t="s">
        <v>271</v>
      </c>
      <c r="E734" s="235">
        <v>38.380000000000003</v>
      </c>
      <c r="F734" s="236"/>
      <c r="G734" s="237">
        <f>ROUND(E734*F734,2)</f>
        <v>0</v>
      </c>
      <c r="H734" s="236"/>
      <c r="I734" s="237">
        <f>ROUND(E734*H734,2)</f>
        <v>0</v>
      </c>
      <c r="J734" s="236"/>
      <c r="K734" s="237">
        <f>ROUND(E734*J734,2)</f>
        <v>0</v>
      </c>
      <c r="L734" s="237">
        <v>21</v>
      </c>
      <c r="M734" s="237">
        <f>G734*(1+L734/100)</f>
        <v>0</v>
      </c>
      <c r="N734" s="235">
        <v>0.129</v>
      </c>
      <c r="O734" s="235">
        <f>ROUND(E734*N734,2)</f>
        <v>4.95</v>
      </c>
      <c r="P734" s="235">
        <v>0</v>
      </c>
      <c r="Q734" s="235">
        <f>ROUND(E734*P734,2)</f>
        <v>0</v>
      </c>
      <c r="R734" s="237" t="s">
        <v>676</v>
      </c>
      <c r="S734" s="237" t="s">
        <v>224</v>
      </c>
      <c r="T734" s="238" t="s">
        <v>224</v>
      </c>
      <c r="U734" s="222">
        <v>0</v>
      </c>
      <c r="V734" s="222">
        <f>ROUND(E734*U734,2)</f>
        <v>0</v>
      </c>
      <c r="W734" s="222"/>
      <c r="X734" s="222" t="s">
        <v>677</v>
      </c>
      <c r="Y734" s="212"/>
      <c r="Z734" s="212"/>
      <c r="AA734" s="212"/>
      <c r="AB734" s="212"/>
      <c r="AC734" s="212"/>
      <c r="AD734" s="212"/>
      <c r="AE734" s="212"/>
      <c r="AF734" s="212"/>
      <c r="AG734" s="212" t="s">
        <v>678</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1" x14ac:dyDescent="0.2">
      <c r="A735" s="219"/>
      <c r="B735" s="220"/>
      <c r="C735" s="247" t="s">
        <v>1003</v>
      </c>
      <c r="D735" s="223"/>
      <c r="E735" s="224">
        <v>38.380000000000003</v>
      </c>
      <c r="F735" s="222"/>
      <c r="G735" s="222"/>
      <c r="H735" s="222"/>
      <c r="I735" s="222"/>
      <c r="J735" s="222"/>
      <c r="K735" s="222"/>
      <c r="L735" s="222"/>
      <c r="M735" s="222"/>
      <c r="N735" s="221"/>
      <c r="O735" s="221"/>
      <c r="P735" s="221"/>
      <c r="Q735" s="221"/>
      <c r="R735" s="222"/>
      <c r="S735" s="222"/>
      <c r="T735" s="222"/>
      <c r="U735" s="222"/>
      <c r="V735" s="222"/>
      <c r="W735" s="222"/>
      <c r="X735" s="222"/>
      <c r="Y735" s="212"/>
      <c r="Z735" s="212"/>
      <c r="AA735" s="212"/>
      <c r="AB735" s="212"/>
      <c r="AC735" s="212"/>
      <c r="AD735" s="212"/>
      <c r="AE735" s="212"/>
      <c r="AF735" s="212"/>
      <c r="AG735" s="212" t="s">
        <v>231</v>
      </c>
      <c r="AH735" s="212">
        <v>5</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32">
        <v>116</v>
      </c>
      <c r="B736" s="233" t="s">
        <v>1004</v>
      </c>
      <c r="C736" s="244" t="s">
        <v>1005</v>
      </c>
      <c r="D736" s="234" t="s">
        <v>730</v>
      </c>
      <c r="E736" s="235">
        <v>7</v>
      </c>
      <c r="F736" s="236"/>
      <c r="G736" s="237">
        <f>ROUND(E736*F736,2)</f>
        <v>0</v>
      </c>
      <c r="H736" s="236"/>
      <c r="I736" s="237">
        <f>ROUND(E736*H736,2)</f>
        <v>0</v>
      </c>
      <c r="J736" s="236"/>
      <c r="K736" s="237">
        <f>ROUND(E736*J736,2)</f>
        <v>0</v>
      </c>
      <c r="L736" s="237">
        <v>21</v>
      </c>
      <c r="M736" s="237">
        <f>G736*(1+L736/100)</f>
        <v>0</v>
      </c>
      <c r="N736" s="235">
        <v>0.11899999999999999</v>
      </c>
      <c r="O736" s="235">
        <f>ROUND(E736*N736,2)</f>
        <v>0.83</v>
      </c>
      <c r="P736" s="235">
        <v>0</v>
      </c>
      <c r="Q736" s="235">
        <f>ROUND(E736*P736,2)</f>
        <v>0</v>
      </c>
      <c r="R736" s="237"/>
      <c r="S736" s="237" t="s">
        <v>237</v>
      </c>
      <c r="T736" s="238" t="s">
        <v>225</v>
      </c>
      <c r="U736" s="222">
        <v>0</v>
      </c>
      <c r="V736" s="222">
        <f>ROUND(E736*U736,2)</f>
        <v>0</v>
      </c>
      <c r="W736" s="222"/>
      <c r="X736" s="222" t="s">
        <v>677</v>
      </c>
      <c r="Y736" s="212"/>
      <c r="Z736" s="212"/>
      <c r="AA736" s="212"/>
      <c r="AB736" s="212"/>
      <c r="AC736" s="212"/>
      <c r="AD736" s="212"/>
      <c r="AE736" s="212"/>
      <c r="AF736" s="212"/>
      <c r="AG736" s="212" t="s">
        <v>678</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1" x14ac:dyDescent="0.2">
      <c r="A737" s="219"/>
      <c r="B737" s="220"/>
      <c r="C737" s="245" t="s">
        <v>1006</v>
      </c>
      <c r="D737" s="239"/>
      <c r="E737" s="239"/>
      <c r="F737" s="239"/>
      <c r="G737" s="239"/>
      <c r="H737" s="222"/>
      <c r="I737" s="222"/>
      <c r="J737" s="222"/>
      <c r="K737" s="222"/>
      <c r="L737" s="222"/>
      <c r="M737" s="222"/>
      <c r="N737" s="221"/>
      <c r="O737" s="221"/>
      <c r="P737" s="221"/>
      <c r="Q737" s="221"/>
      <c r="R737" s="222"/>
      <c r="S737" s="222"/>
      <c r="T737" s="222"/>
      <c r="U737" s="222"/>
      <c r="V737" s="222"/>
      <c r="W737" s="222"/>
      <c r="X737" s="222"/>
      <c r="Y737" s="212"/>
      <c r="Z737" s="212"/>
      <c r="AA737" s="212"/>
      <c r="AB737" s="212"/>
      <c r="AC737" s="212"/>
      <c r="AD737" s="212"/>
      <c r="AE737" s="212"/>
      <c r="AF737" s="212"/>
      <c r="AG737" s="212" t="s">
        <v>228</v>
      </c>
      <c r="AH737" s="212"/>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
      <c r="A738" s="232">
        <v>117</v>
      </c>
      <c r="B738" s="233" t="s">
        <v>1007</v>
      </c>
      <c r="C738" s="244" t="s">
        <v>1008</v>
      </c>
      <c r="D738" s="234" t="s">
        <v>730</v>
      </c>
      <c r="E738" s="235">
        <v>5</v>
      </c>
      <c r="F738" s="236"/>
      <c r="G738" s="237">
        <f>ROUND(E738*F738,2)</f>
        <v>0</v>
      </c>
      <c r="H738" s="236"/>
      <c r="I738" s="237">
        <f>ROUND(E738*H738,2)</f>
        <v>0</v>
      </c>
      <c r="J738" s="236"/>
      <c r="K738" s="237">
        <f>ROUND(E738*J738,2)</f>
        <v>0</v>
      </c>
      <c r="L738" s="237">
        <v>21</v>
      </c>
      <c r="M738" s="237">
        <f>G738*(1+L738/100)</f>
        <v>0</v>
      </c>
      <c r="N738" s="235">
        <v>0.11899999999999999</v>
      </c>
      <c r="O738" s="235">
        <f>ROUND(E738*N738,2)</f>
        <v>0.6</v>
      </c>
      <c r="P738" s="235">
        <v>0</v>
      </c>
      <c r="Q738" s="235">
        <f>ROUND(E738*P738,2)</f>
        <v>0</v>
      </c>
      <c r="R738" s="237"/>
      <c r="S738" s="237" t="s">
        <v>237</v>
      </c>
      <c r="T738" s="238" t="s">
        <v>225</v>
      </c>
      <c r="U738" s="222">
        <v>0</v>
      </c>
      <c r="V738" s="222">
        <f>ROUND(E738*U738,2)</f>
        <v>0</v>
      </c>
      <c r="W738" s="222"/>
      <c r="X738" s="222" t="s">
        <v>677</v>
      </c>
      <c r="Y738" s="212"/>
      <c r="Z738" s="212"/>
      <c r="AA738" s="212"/>
      <c r="AB738" s="212"/>
      <c r="AC738" s="212"/>
      <c r="AD738" s="212"/>
      <c r="AE738" s="212"/>
      <c r="AF738" s="212"/>
      <c r="AG738" s="212" t="s">
        <v>678</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
      <c r="A739" s="219"/>
      <c r="B739" s="220"/>
      <c r="C739" s="245" t="s">
        <v>1006</v>
      </c>
      <c r="D739" s="239"/>
      <c r="E739" s="239"/>
      <c r="F739" s="239"/>
      <c r="G739" s="239"/>
      <c r="H739" s="222"/>
      <c r="I739" s="222"/>
      <c r="J739" s="222"/>
      <c r="K739" s="222"/>
      <c r="L739" s="222"/>
      <c r="M739" s="222"/>
      <c r="N739" s="221"/>
      <c r="O739" s="221"/>
      <c r="P739" s="221"/>
      <c r="Q739" s="221"/>
      <c r="R739" s="222"/>
      <c r="S739" s="222"/>
      <c r="T739" s="222"/>
      <c r="U739" s="222"/>
      <c r="V739" s="222"/>
      <c r="W739" s="222"/>
      <c r="X739" s="222"/>
      <c r="Y739" s="212"/>
      <c r="Z739" s="212"/>
      <c r="AA739" s="212"/>
      <c r="AB739" s="212"/>
      <c r="AC739" s="212"/>
      <c r="AD739" s="212"/>
      <c r="AE739" s="212"/>
      <c r="AF739" s="212"/>
      <c r="AG739" s="212" t="s">
        <v>228</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
      <c r="A740" s="232">
        <v>118</v>
      </c>
      <c r="B740" s="233" t="s">
        <v>1009</v>
      </c>
      <c r="C740" s="244" t="s">
        <v>1010</v>
      </c>
      <c r="D740" s="234" t="s">
        <v>730</v>
      </c>
      <c r="E740" s="235">
        <v>8</v>
      </c>
      <c r="F740" s="236"/>
      <c r="G740" s="237">
        <f>ROUND(E740*F740,2)</f>
        <v>0</v>
      </c>
      <c r="H740" s="236"/>
      <c r="I740" s="237">
        <f>ROUND(E740*H740,2)</f>
        <v>0</v>
      </c>
      <c r="J740" s="236"/>
      <c r="K740" s="237">
        <f>ROUND(E740*J740,2)</f>
        <v>0</v>
      </c>
      <c r="L740" s="237">
        <v>21</v>
      </c>
      <c r="M740" s="237">
        <f>G740*(1+L740/100)</f>
        <v>0</v>
      </c>
      <c r="N740" s="235">
        <v>2.5000000000000001E-3</v>
      </c>
      <c r="O740" s="235">
        <f>ROUND(E740*N740,2)</f>
        <v>0.02</v>
      </c>
      <c r="P740" s="235">
        <v>0</v>
      </c>
      <c r="Q740" s="235">
        <f>ROUND(E740*P740,2)</f>
        <v>0</v>
      </c>
      <c r="R740" s="237"/>
      <c r="S740" s="237" t="s">
        <v>237</v>
      </c>
      <c r="T740" s="238" t="s">
        <v>225</v>
      </c>
      <c r="U740" s="222">
        <v>0</v>
      </c>
      <c r="V740" s="222">
        <f>ROUND(E740*U740,2)</f>
        <v>0</v>
      </c>
      <c r="W740" s="222"/>
      <c r="X740" s="222" t="s">
        <v>677</v>
      </c>
      <c r="Y740" s="212"/>
      <c r="Z740" s="212"/>
      <c r="AA740" s="212"/>
      <c r="AB740" s="212"/>
      <c r="AC740" s="212"/>
      <c r="AD740" s="212"/>
      <c r="AE740" s="212"/>
      <c r="AF740" s="212"/>
      <c r="AG740" s="212" t="s">
        <v>678</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1" x14ac:dyDescent="0.2">
      <c r="A741" s="219"/>
      <c r="B741" s="220"/>
      <c r="C741" s="247" t="s">
        <v>1011</v>
      </c>
      <c r="D741" s="223"/>
      <c r="E741" s="224">
        <v>8</v>
      </c>
      <c r="F741" s="222"/>
      <c r="G741" s="222"/>
      <c r="H741" s="222"/>
      <c r="I741" s="222"/>
      <c r="J741" s="222"/>
      <c r="K741" s="222"/>
      <c r="L741" s="222"/>
      <c r="M741" s="222"/>
      <c r="N741" s="221"/>
      <c r="O741" s="221"/>
      <c r="P741" s="221"/>
      <c r="Q741" s="221"/>
      <c r="R741" s="222"/>
      <c r="S741" s="222"/>
      <c r="T741" s="222"/>
      <c r="U741" s="222"/>
      <c r="V741" s="222"/>
      <c r="W741" s="222"/>
      <c r="X741" s="222"/>
      <c r="Y741" s="212"/>
      <c r="Z741" s="212"/>
      <c r="AA741" s="212"/>
      <c r="AB741" s="212"/>
      <c r="AC741" s="212"/>
      <c r="AD741" s="212"/>
      <c r="AE741" s="212"/>
      <c r="AF741" s="212"/>
      <c r="AG741" s="212" t="s">
        <v>231</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ht="22.5" outlineLevel="1" x14ac:dyDescent="0.2">
      <c r="A742" s="232">
        <v>119</v>
      </c>
      <c r="B742" s="233" t="s">
        <v>1012</v>
      </c>
      <c r="C742" s="244" t="s">
        <v>1013</v>
      </c>
      <c r="D742" s="234" t="s">
        <v>730</v>
      </c>
      <c r="E742" s="235">
        <v>69.811199999999999</v>
      </c>
      <c r="F742" s="236"/>
      <c r="G742" s="237">
        <f>ROUND(E742*F742,2)</f>
        <v>0</v>
      </c>
      <c r="H742" s="236"/>
      <c r="I742" s="237">
        <f>ROUND(E742*H742,2)</f>
        <v>0</v>
      </c>
      <c r="J742" s="236"/>
      <c r="K742" s="237">
        <f>ROUND(E742*J742,2)</f>
        <v>0</v>
      </c>
      <c r="L742" s="237">
        <v>21</v>
      </c>
      <c r="M742" s="237">
        <f>G742*(1+L742/100)</f>
        <v>0</v>
      </c>
      <c r="N742" s="235">
        <v>2.3250000000000002</v>
      </c>
      <c r="O742" s="235">
        <f>ROUND(E742*N742,2)</f>
        <v>162.31</v>
      </c>
      <c r="P742" s="235">
        <v>0</v>
      </c>
      <c r="Q742" s="235">
        <f>ROUND(E742*P742,2)</f>
        <v>0</v>
      </c>
      <c r="R742" s="237" t="s">
        <v>676</v>
      </c>
      <c r="S742" s="237" t="s">
        <v>224</v>
      </c>
      <c r="T742" s="238" t="s">
        <v>224</v>
      </c>
      <c r="U742" s="222">
        <v>0</v>
      </c>
      <c r="V742" s="222">
        <f>ROUND(E742*U742,2)</f>
        <v>0</v>
      </c>
      <c r="W742" s="222"/>
      <c r="X742" s="222" t="s">
        <v>677</v>
      </c>
      <c r="Y742" s="212"/>
      <c r="Z742" s="212"/>
      <c r="AA742" s="212"/>
      <c r="AB742" s="212"/>
      <c r="AC742" s="212"/>
      <c r="AD742" s="212"/>
      <c r="AE742" s="212"/>
      <c r="AF742" s="212"/>
      <c r="AG742" s="212" t="s">
        <v>678</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19"/>
      <c r="B743" s="220"/>
      <c r="C743" s="267" t="s">
        <v>282</v>
      </c>
      <c r="D743" s="252"/>
      <c r="E743" s="253"/>
      <c r="F743" s="222"/>
      <c r="G743" s="222"/>
      <c r="H743" s="222"/>
      <c r="I743" s="222"/>
      <c r="J743" s="222"/>
      <c r="K743" s="222"/>
      <c r="L743" s="222"/>
      <c r="M743" s="222"/>
      <c r="N743" s="221"/>
      <c r="O743" s="221"/>
      <c r="P743" s="221"/>
      <c r="Q743" s="221"/>
      <c r="R743" s="222"/>
      <c r="S743" s="222"/>
      <c r="T743" s="222"/>
      <c r="U743" s="222"/>
      <c r="V743" s="222"/>
      <c r="W743" s="222"/>
      <c r="X743" s="222"/>
      <c r="Y743" s="212"/>
      <c r="Z743" s="212"/>
      <c r="AA743" s="212"/>
      <c r="AB743" s="212"/>
      <c r="AC743" s="212"/>
      <c r="AD743" s="212"/>
      <c r="AE743" s="212"/>
      <c r="AF743" s="212"/>
      <c r="AG743" s="212" t="s">
        <v>231</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1" x14ac:dyDescent="0.2">
      <c r="A744" s="219"/>
      <c r="B744" s="220"/>
      <c r="C744" s="268" t="s">
        <v>1014</v>
      </c>
      <c r="D744" s="252"/>
      <c r="E744" s="253">
        <v>0.40400000000000003</v>
      </c>
      <c r="F744" s="222"/>
      <c r="G744" s="222"/>
      <c r="H744" s="222"/>
      <c r="I744" s="222"/>
      <c r="J744" s="222"/>
      <c r="K744" s="222"/>
      <c r="L744" s="222"/>
      <c r="M744" s="222"/>
      <c r="N744" s="221"/>
      <c r="O744" s="221"/>
      <c r="P744" s="221"/>
      <c r="Q744" s="221"/>
      <c r="R744" s="222"/>
      <c r="S744" s="222"/>
      <c r="T744" s="222"/>
      <c r="U744" s="222"/>
      <c r="V744" s="222"/>
      <c r="W744" s="222"/>
      <c r="X744" s="222"/>
      <c r="Y744" s="212"/>
      <c r="Z744" s="212"/>
      <c r="AA744" s="212"/>
      <c r="AB744" s="212"/>
      <c r="AC744" s="212"/>
      <c r="AD744" s="212"/>
      <c r="AE744" s="212"/>
      <c r="AF744" s="212"/>
      <c r="AG744" s="212" t="s">
        <v>231</v>
      </c>
      <c r="AH744" s="212">
        <v>2</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19"/>
      <c r="B745" s="220"/>
      <c r="C745" s="267" t="s">
        <v>289</v>
      </c>
      <c r="D745" s="252"/>
      <c r="E745" s="253"/>
      <c r="F745" s="222"/>
      <c r="G745" s="222"/>
      <c r="H745" s="222"/>
      <c r="I745" s="222"/>
      <c r="J745" s="222"/>
      <c r="K745" s="222"/>
      <c r="L745" s="222"/>
      <c r="M745" s="222"/>
      <c r="N745" s="221"/>
      <c r="O745" s="221"/>
      <c r="P745" s="221"/>
      <c r="Q745" s="221"/>
      <c r="R745" s="222"/>
      <c r="S745" s="222"/>
      <c r="T745" s="222"/>
      <c r="U745" s="222"/>
      <c r="V745" s="222"/>
      <c r="W745" s="222"/>
      <c r="X745" s="222"/>
      <c r="Y745" s="212"/>
      <c r="Z745" s="212"/>
      <c r="AA745" s="212"/>
      <c r="AB745" s="212"/>
      <c r="AC745" s="212"/>
      <c r="AD745" s="212"/>
      <c r="AE745" s="212"/>
      <c r="AF745" s="212"/>
      <c r="AG745" s="212" t="s">
        <v>231</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1" x14ac:dyDescent="0.2">
      <c r="A746" s="219"/>
      <c r="B746" s="220"/>
      <c r="C746" s="247" t="s">
        <v>1015</v>
      </c>
      <c r="D746" s="223"/>
      <c r="E746" s="224">
        <v>69.811199999999999</v>
      </c>
      <c r="F746" s="222"/>
      <c r="G746" s="222"/>
      <c r="H746" s="222"/>
      <c r="I746" s="222"/>
      <c r="J746" s="222"/>
      <c r="K746" s="222"/>
      <c r="L746" s="222"/>
      <c r="M746" s="222"/>
      <c r="N746" s="221"/>
      <c r="O746" s="221"/>
      <c r="P746" s="221"/>
      <c r="Q746" s="221"/>
      <c r="R746" s="222"/>
      <c r="S746" s="222"/>
      <c r="T746" s="222"/>
      <c r="U746" s="222"/>
      <c r="V746" s="222"/>
      <c r="W746" s="222"/>
      <c r="X746" s="222"/>
      <c r="Y746" s="212"/>
      <c r="Z746" s="212"/>
      <c r="AA746" s="212"/>
      <c r="AB746" s="212"/>
      <c r="AC746" s="212"/>
      <c r="AD746" s="212"/>
      <c r="AE746" s="212"/>
      <c r="AF746" s="212"/>
      <c r="AG746" s="212" t="s">
        <v>231</v>
      </c>
      <c r="AH746" s="212">
        <v>5</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ht="22.5" outlineLevel="1" x14ac:dyDescent="0.2">
      <c r="A747" s="232">
        <v>120</v>
      </c>
      <c r="B747" s="233" t="s">
        <v>1016</v>
      </c>
      <c r="C747" s="244" t="s">
        <v>1017</v>
      </c>
      <c r="D747" s="234" t="s">
        <v>730</v>
      </c>
      <c r="E747" s="235">
        <v>4.04</v>
      </c>
      <c r="F747" s="236"/>
      <c r="G747" s="237">
        <f>ROUND(E747*F747,2)</f>
        <v>0</v>
      </c>
      <c r="H747" s="236"/>
      <c r="I747" s="237">
        <f>ROUND(E747*H747,2)</f>
        <v>0</v>
      </c>
      <c r="J747" s="236"/>
      <c r="K747" s="237">
        <f>ROUND(E747*J747,2)</f>
        <v>0</v>
      </c>
      <c r="L747" s="237">
        <v>21</v>
      </c>
      <c r="M747" s="237">
        <f>G747*(1+L747/100)</f>
        <v>0</v>
      </c>
      <c r="N747" s="235">
        <v>0.5</v>
      </c>
      <c r="O747" s="235">
        <f>ROUND(E747*N747,2)</f>
        <v>2.02</v>
      </c>
      <c r="P747" s="235">
        <v>0</v>
      </c>
      <c r="Q747" s="235">
        <f>ROUND(E747*P747,2)</f>
        <v>0</v>
      </c>
      <c r="R747" s="237" t="s">
        <v>676</v>
      </c>
      <c r="S747" s="237" t="s">
        <v>224</v>
      </c>
      <c r="T747" s="238" t="s">
        <v>224</v>
      </c>
      <c r="U747" s="222">
        <v>0</v>
      </c>
      <c r="V747" s="222">
        <f>ROUND(E747*U747,2)</f>
        <v>0</v>
      </c>
      <c r="W747" s="222"/>
      <c r="X747" s="222" t="s">
        <v>677</v>
      </c>
      <c r="Y747" s="212"/>
      <c r="Z747" s="212"/>
      <c r="AA747" s="212"/>
      <c r="AB747" s="212"/>
      <c r="AC747" s="212"/>
      <c r="AD747" s="212"/>
      <c r="AE747" s="212"/>
      <c r="AF747" s="212"/>
      <c r="AG747" s="212" t="s">
        <v>698</v>
      </c>
      <c r="AH747" s="212"/>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19"/>
      <c r="B748" s="220"/>
      <c r="C748" s="247" t="s">
        <v>804</v>
      </c>
      <c r="D748" s="223"/>
      <c r="E748" s="224">
        <v>4.04</v>
      </c>
      <c r="F748" s="222"/>
      <c r="G748" s="222"/>
      <c r="H748" s="222"/>
      <c r="I748" s="222"/>
      <c r="J748" s="222"/>
      <c r="K748" s="222"/>
      <c r="L748" s="222"/>
      <c r="M748" s="222"/>
      <c r="N748" s="221"/>
      <c r="O748" s="221"/>
      <c r="P748" s="221"/>
      <c r="Q748" s="221"/>
      <c r="R748" s="222"/>
      <c r="S748" s="222"/>
      <c r="T748" s="222"/>
      <c r="U748" s="222"/>
      <c r="V748" s="222"/>
      <c r="W748" s="222"/>
      <c r="X748" s="222"/>
      <c r="Y748" s="212"/>
      <c r="Z748" s="212"/>
      <c r="AA748" s="212"/>
      <c r="AB748" s="212"/>
      <c r="AC748" s="212"/>
      <c r="AD748" s="212"/>
      <c r="AE748" s="212"/>
      <c r="AF748" s="212"/>
      <c r="AG748" s="212" t="s">
        <v>231</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ht="22.5" outlineLevel="1" x14ac:dyDescent="0.2">
      <c r="A749" s="232">
        <v>121</v>
      </c>
      <c r="B749" s="233" t="s">
        <v>1018</v>
      </c>
      <c r="C749" s="244" t="s">
        <v>1019</v>
      </c>
      <c r="D749" s="234" t="s">
        <v>730</v>
      </c>
      <c r="E749" s="235">
        <v>8.08</v>
      </c>
      <c r="F749" s="236"/>
      <c r="G749" s="237">
        <f>ROUND(E749*F749,2)</f>
        <v>0</v>
      </c>
      <c r="H749" s="236"/>
      <c r="I749" s="237">
        <f>ROUND(E749*H749,2)</f>
        <v>0</v>
      </c>
      <c r="J749" s="236"/>
      <c r="K749" s="237">
        <f>ROUND(E749*J749,2)</f>
        <v>0</v>
      </c>
      <c r="L749" s="237">
        <v>21</v>
      </c>
      <c r="M749" s="237">
        <f>G749*(1+L749/100)</f>
        <v>0</v>
      </c>
      <c r="N749" s="235">
        <v>0.58499999999999996</v>
      </c>
      <c r="O749" s="235">
        <f>ROUND(E749*N749,2)</f>
        <v>4.7300000000000004</v>
      </c>
      <c r="P749" s="235">
        <v>0</v>
      </c>
      <c r="Q749" s="235">
        <f>ROUND(E749*P749,2)</f>
        <v>0</v>
      </c>
      <c r="R749" s="237" t="s">
        <v>676</v>
      </c>
      <c r="S749" s="237" t="s">
        <v>224</v>
      </c>
      <c r="T749" s="238" t="s">
        <v>224</v>
      </c>
      <c r="U749" s="222">
        <v>0</v>
      </c>
      <c r="V749" s="222">
        <f>ROUND(E749*U749,2)</f>
        <v>0</v>
      </c>
      <c r="W749" s="222"/>
      <c r="X749" s="222" t="s">
        <v>677</v>
      </c>
      <c r="Y749" s="212"/>
      <c r="Z749" s="212"/>
      <c r="AA749" s="212"/>
      <c r="AB749" s="212"/>
      <c r="AC749" s="212"/>
      <c r="AD749" s="212"/>
      <c r="AE749" s="212"/>
      <c r="AF749" s="212"/>
      <c r="AG749" s="212" t="s">
        <v>698</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19"/>
      <c r="B750" s="220"/>
      <c r="C750" s="247" t="s">
        <v>1020</v>
      </c>
      <c r="D750" s="223"/>
      <c r="E750" s="224">
        <v>8.08</v>
      </c>
      <c r="F750" s="222"/>
      <c r="G750" s="222"/>
      <c r="H750" s="222"/>
      <c r="I750" s="222"/>
      <c r="J750" s="222"/>
      <c r="K750" s="222"/>
      <c r="L750" s="222"/>
      <c r="M750" s="222"/>
      <c r="N750" s="221"/>
      <c r="O750" s="221"/>
      <c r="P750" s="221"/>
      <c r="Q750" s="221"/>
      <c r="R750" s="222"/>
      <c r="S750" s="222"/>
      <c r="T750" s="222"/>
      <c r="U750" s="222"/>
      <c r="V750" s="222"/>
      <c r="W750" s="222"/>
      <c r="X750" s="222"/>
      <c r="Y750" s="212"/>
      <c r="Z750" s="212"/>
      <c r="AA750" s="212"/>
      <c r="AB750" s="212"/>
      <c r="AC750" s="212"/>
      <c r="AD750" s="212"/>
      <c r="AE750" s="212"/>
      <c r="AF750" s="212"/>
      <c r="AG750" s="212" t="s">
        <v>231</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ht="22.5" outlineLevel="1" x14ac:dyDescent="0.2">
      <c r="A751" s="232">
        <v>122</v>
      </c>
      <c r="B751" s="233" t="s">
        <v>1021</v>
      </c>
      <c r="C751" s="244" t="s">
        <v>1022</v>
      </c>
      <c r="D751" s="234" t="s">
        <v>730</v>
      </c>
      <c r="E751" s="235">
        <v>1.01</v>
      </c>
      <c r="F751" s="236"/>
      <c r="G751" s="237">
        <f>ROUND(E751*F751,2)</f>
        <v>0</v>
      </c>
      <c r="H751" s="236"/>
      <c r="I751" s="237">
        <f>ROUND(E751*H751,2)</f>
        <v>0</v>
      </c>
      <c r="J751" s="236"/>
      <c r="K751" s="237">
        <f>ROUND(E751*J751,2)</f>
        <v>0</v>
      </c>
      <c r="L751" s="237">
        <v>21</v>
      </c>
      <c r="M751" s="237">
        <f>G751*(1+L751/100)</f>
        <v>0</v>
      </c>
      <c r="N751" s="235">
        <v>0.25</v>
      </c>
      <c r="O751" s="235">
        <f>ROUND(E751*N751,2)</f>
        <v>0.25</v>
      </c>
      <c r="P751" s="235">
        <v>0</v>
      </c>
      <c r="Q751" s="235">
        <f>ROUND(E751*P751,2)</f>
        <v>0</v>
      </c>
      <c r="R751" s="237" t="s">
        <v>676</v>
      </c>
      <c r="S751" s="237" t="s">
        <v>224</v>
      </c>
      <c r="T751" s="238" t="s">
        <v>224</v>
      </c>
      <c r="U751" s="222">
        <v>0</v>
      </c>
      <c r="V751" s="222">
        <f>ROUND(E751*U751,2)</f>
        <v>0</v>
      </c>
      <c r="W751" s="222"/>
      <c r="X751" s="222" t="s">
        <v>677</v>
      </c>
      <c r="Y751" s="212"/>
      <c r="Z751" s="212"/>
      <c r="AA751" s="212"/>
      <c r="AB751" s="212"/>
      <c r="AC751" s="212"/>
      <c r="AD751" s="212"/>
      <c r="AE751" s="212"/>
      <c r="AF751" s="212"/>
      <c r="AG751" s="212" t="s">
        <v>678</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1" x14ac:dyDescent="0.2">
      <c r="A752" s="219"/>
      <c r="B752" s="220"/>
      <c r="C752" s="247" t="s">
        <v>1023</v>
      </c>
      <c r="D752" s="223"/>
      <c r="E752" s="224">
        <v>1.01</v>
      </c>
      <c r="F752" s="222"/>
      <c r="G752" s="222"/>
      <c r="H752" s="222"/>
      <c r="I752" s="222"/>
      <c r="J752" s="222"/>
      <c r="K752" s="222"/>
      <c r="L752" s="222"/>
      <c r="M752" s="222"/>
      <c r="N752" s="221"/>
      <c r="O752" s="221"/>
      <c r="P752" s="221"/>
      <c r="Q752" s="221"/>
      <c r="R752" s="222"/>
      <c r="S752" s="222"/>
      <c r="T752" s="222"/>
      <c r="U752" s="222"/>
      <c r="V752" s="222"/>
      <c r="W752" s="222"/>
      <c r="X752" s="222"/>
      <c r="Y752" s="212"/>
      <c r="Z752" s="212"/>
      <c r="AA752" s="212"/>
      <c r="AB752" s="212"/>
      <c r="AC752" s="212"/>
      <c r="AD752" s="212"/>
      <c r="AE752" s="212"/>
      <c r="AF752" s="212"/>
      <c r="AG752" s="212" t="s">
        <v>231</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1" x14ac:dyDescent="0.2">
      <c r="A753" s="232">
        <v>123</v>
      </c>
      <c r="B753" s="233" t="s">
        <v>1024</v>
      </c>
      <c r="C753" s="244" t="s">
        <v>1025</v>
      </c>
      <c r="D753" s="234" t="s">
        <v>730</v>
      </c>
      <c r="E753" s="235">
        <v>5.05</v>
      </c>
      <c r="F753" s="236"/>
      <c r="G753" s="237">
        <f>ROUND(E753*F753,2)</f>
        <v>0</v>
      </c>
      <c r="H753" s="236"/>
      <c r="I753" s="237">
        <f>ROUND(E753*H753,2)</f>
        <v>0</v>
      </c>
      <c r="J753" s="236"/>
      <c r="K753" s="237">
        <f>ROUND(E753*J753,2)</f>
        <v>0</v>
      </c>
      <c r="L753" s="237">
        <v>21</v>
      </c>
      <c r="M753" s="237">
        <f>G753*(1+L753/100)</f>
        <v>0</v>
      </c>
      <c r="N753" s="235">
        <v>0.5</v>
      </c>
      <c r="O753" s="235">
        <f>ROUND(E753*N753,2)</f>
        <v>2.5299999999999998</v>
      </c>
      <c r="P753" s="235">
        <v>0</v>
      </c>
      <c r="Q753" s="235">
        <f>ROUND(E753*P753,2)</f>
        <v>0</v>
      </c>
      <c r="R753" s="237" t="s">
        <v>676</v>
      </c>
      <c r="S753" s="237" t="s">
        <v>224</v>
      </c>
      <c r="T753" s="238" t="s">
        <v>224</v>
      </c>
      <c r="U753" s="222">
        <v>0</v>
      </c>
      <c r="V753" s="222">
        <f>ROUND(E753*U753,2)</f>
        <v>0</v>
      </c>
      <c r="W753" s="222"/>
      <c r="X753" s="222" t="s">
        <v>677</v>
      </c>
      <c r="Y753" s="212"/>
      <c r="Z753" s="212"/>
      <c r="AA753" s="212"/>
      <c r="AB753" s="212"/>
      <c r="AC753" s="212"/>
      <c r="AD753" s="212"/>
      <c r="AE753" s="212"/>
      <c r="AF753" s="212"/>
      <c r="AG753" s="212" t="s">
        <v>678</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
      <c r="A754" s="219"/>
      <c r="B754" s="220"/>
      <c r="C754" s="247" t="s">
        <v>1026</v>
      </c>
      <c r="D754" s="223"/>
      <c r="E754" s="224">
        <v>5.05</v>
      </c>
      <c r="F754" s="222"/>
      <c r="G754" s="222"/>
      <c r="H754" s="222"/>
      <c r="I754" s="222"/>
      <c r="J754" s="222"/>
      <c r="K754" s="222"/>
      <c r="L754" s="222"/>
      <c r="M754" s="222"/>
      <c r="N754" s="221"/>
      <c r="O754" s="221"/>
      <c r="P754" s="221"/>
      <c r="Q754" s="221"/>
      <c r="R754" s="222"/>
      <c r="S754" s="222"/>
      <c r="T754" s="222"/>
      <c r="U754" s="222"/>
      <c r="V754" s="222"/>
      <c r="W754" s="222"/>
      <c r="X754" s="222"/>
      <c r="Y754" s="212"/>
      <c r="Z754" s="212"/>
      <c r="AA754" s="212"/>
      <c r="AB754" s="212"/>
      <c r="AC754" s="212"/>
      <c r="AD754" s="212"/>
      <c r="AE754" s="212"/>
      <c r="AF754" s="212"/>
      <c r="AG754" s="212" t="s">
        <v>231</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ht="22.5" outlineLevel="1" x14ac:dyDescent="0.2">
      <c r="A755" s="232">
        <v>124</v>
      </c>
      <c r="B755" s="233" t="s">
        <v>1027</v>
      </c>
      <c r="C755" s="244" t="s">
        <v>1028</v>
      </c>
      <c r="D755" s="234" t="s">
        <v>730</v>
      </c>
      <c r="E755" s="235">
        <v>1.01</v>
      </c>
      <c r="F755" s="236"/>
      <c r="G755" s="237">
        <f>ROUND(E755*F755,2)</f>
        <v>0</v>
      </c>
      <c r="H755" s="236"/>
      <c r="I755" s="237">
        <f>ROUND(E755*H755,2)</f>
        <v>0</v>
      </c>
      <c r="J755" s="236"/>
      <c r="K755" s="237">
        <f>ROUND(E755*J755,2)</f>
        <v>0</v>
      </c>
      <c r="L755" s="237">
        <v>21</v>
      </c>
      <c r="M755" s="237">
        <f>G755*(1+L755/100)</f>
        <v>0</v>
      </c>
      <c r="N755" s="235">
        <v>1</v>
      </c>
      <c r="O755" s="235">
        <f>ROUND(E755*N755,2)</f>
        <v>1.01</v>
      </c>
      <c r="P755" s="235">
        <v>0</v>
      </c>
      <c r="Q755" s="235">
        <f>ROUND(E755*P755,2)</f>
        <v>0</v>
      </c>
      <c r="R755" s="237" t="s">
        <v>676</v>
      </c>
      <c r="S755" s="237" t="s">
        <v>224</v>
      </c>
      <c r="T755" s="238" t="s">
        <v>224</v>
      </c>
      <c r="U755" s="222">
        <v>0</v>
      </c>
      <c r="V755" s="222">
        <f>ROUND(E755*U755,2)</f>
        <v>0</v>
      </c>
      <c r="W755" s="222"/>
      <c r="X755" s="222" t="s">
        <v>677</v>
      </c>
      <c r="Y755" s="212"/>
      <c r="Z755" s="212"/>
      <c r="AA755" s="212"/>
      <c r="AB755" s="212"/>
      <c r="AC755" s="212"/>
      <c r="AD755" s="212"/>
      <c r="AE755" s="212"/>
      <c r="AF755" s="212"/>
      <c r="AG755" s="212" t="s">
        <v>678</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19"/>
      <c r="B756" s="220"/>
      <c r="C756" s="247" t="s">
        <v>1029</v>
      </c>
      <c r="D756" s="223"/>
      <c r="E756" s="224">
        <v>1.01</v>
      </c>
      <c r="F756" s="222"/>
      <c r="G756" s="222"/>
      <c r="H756" s="222"/>
      <c r="I756" s="222"/>
      <c r="J756" s="222"/>
      <c r="K756" s="222"/>
      <c r="L756" s="222"/>
      <c r="M756" s="222"/>
      <c r="N756" s="221"/>
      <c r="O756" s="221"/>
      <c r="P756" s="221"/>
      <c r="Q756" s="221"/>
      <c r="R756" s="222"/>
      <c r="S756" s="222"/>
      <c r="T756" s="222"/>
      <c r="U756" s="222"/>
      <c r="V756" s="222"/>
      <c r="W756" s="222"/>
      <c r="X756" s="222"/>
      <c r="Y756" s="212"/>
      <c r="Z756" s="212"/>
      <c r="AA756" s="212"/>
      <c r="AB756" s="212"/>
      <c r="AC756" s="212"/>
      <c r="AD756" s="212"/>
      <c r="AE756" s="212"/>
      <c r="AF756" s="212"/>
      <c r="AG756" s="212" t="s">
        <v>231</v>
      </c>
      <c r="AH756" s="212">
        <v>5</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ht="22.5" outlineLevel="1" x14ac:dyDescent="0.2">
      <c r="A757" s="232">
        <v>125</v>
      </c>
      <c r="B757" s="233" t="s">
        <v>1030</v>
      </c>
      <c r="C757" s="244" t="s">
        <v>1031</v>
      </c>
      <c r="D757" s="234" t="s">
        <v>730</v>
      </c>
      <c r="E757" s="235">
        <v>2.02</v>
      </c>
      <c r="F757" s="236"/>
      <c r="G757" s="237">
        <f>ROUND(E757*F757,2)</f>
        <v>0</v>
      </c>
      <c r="H757" s="236"/>
      <c r="I757" s="237">
        <f>ROUND(E757*H757,2)</f>
        <v>0</v>
      </c>
      <c r="J757" s="236"/>
      <c r="K757" s="237">
        <f>ROUND(E757*J757,2)</f>
        <v>0</v>
      </c>
      <c r="L757" s="237">
        <v>21</v>
      </c>
      <c r="M757" s="237">
        <f>G757*(1+L757/100)</f>
        <v>0</v>
      </c>
      <c r="N757" s="235">
        <v>1.6</v>
      </c>
      <c r="O757" s="235">
        <f>ROUND(E757*N757,2)</f>
        <v>3.23</v>
      </c>
      <c r="P757" s="235">
        <v>0</v>
      </c>
      <c r="Q757" s="235">
        <f>ROUND(E757*P757,2)</f>
        <v>0</v>
      </c>
      <c r="R757" s="237" t="s">
        <v>676</v>
      </c>
      <c r="S757" s="237" t="s">
        <v>224</v>
      </c>
      <c r="T757" s="238" t="s">
        <v>224</v>
      </c>
      <c r="U757" s="222">
        <v>0</v>
      </c>
      <c r="V757" s="222">
        <f>ROUND(E757*U757,2)</f>
        <v>0</v>
      </c>
      <c r="W757" s="222"/>
      <c r="X757" s="222" t="s">
        <v>677</v>
      </c>
      <c r="Y757" s="212"/>
      <c r="Z757" s="212"/>
      <c r="AA757" s="212"/>
      <c r="AB757" s="212"/>
      <c r="AC757" s="212"/>
      <c r="AD757" s="212"/>
      <c r="AE757" s="212"/>
      <c r="AF757" s="212"/>
      <c r="AG757" s="212" t="s">
        <v>678</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19"/>
      <c r="B758" s="220"/>
      <c r="C758" s="245" t="s">
        <v>1032</v>
      </c>
      <c r="D758" s="239"/>
      <c r="E758" s="239"/>
      <c r="F758" s="239"/>
      <c r="G758" s="239"/>
      <c r="H758" s="222"/>
      <c r="I758" s="222"/>
      <c r="J758" s="222"/>
      <c r="K758" s="222"/>
      <c r="L758" s="222"/>
      <c r="M758" s="222"/>
      <c r="N758" s="221"/>
      <c r="O758" s="221"/>
      <c r="P758" s="221"/>
      <c r="Q758" s="221"/>
      <c r="R758" s="222"/>
      <c r="S758" s="222"/>
      <c r="T758" s="222"/>
      <c r="U758" s="222"/>
      <c r="V758" s="222"/>
      <c r="W758" s="222"/>
      <c r="X758" s="222"/>
      <c r="Y758" s="212"/>
      <c r="Z758" s="212"/>
      <c r="AA758" s="212"/>
      <c r="AB758" s="212"/>
      <c r="AC758" s="212"/>
      <c r="AD758" s="212"/>
      <c r="AE758" s="212"/>
      <c r="AF758" s="212"/>
      <c r="AG758" s="212" t="s">
        <v>228</v>
      </c>
      <c r="AH758" s="212"/>
      <c r="AI758" s="212"/>
      <c r="AJ758" s="212"/>
      <c r="AK758" s="212"/>
      <c r="AL758" s="212"/>
      <c r="AM758" s="212"/>
      <c r="AN758" s="212"/>
      <c r="AO758" s="212"/>
      <c r="AP758" s="212"/>
      <c r="AQ758" s="212"/>
      <c r="AR758" s="212"/>
      <c r="AS758" s="212"/>
      <c r="AT758" s="212"/>
      <c r="AU758" s="212"/>
      <c r="AV758" s="212"/>
      <c r="AW758" s="212"/>
      <c r="AX758" s="212"/>
      <c r="AY758" s="212"/>
      <c r="AZ758" s="212"/>
      <c r="BA758" s="240" t="str">
        <f>C758</f>
        <v>stupadla: ocel. s PE; žlab: kamenina; kyneta: 1/1 DN; nástupnice: kamenina; dno kynety: od vložky k vložce</v>
      </c>
      <c r="BB758" s="212"/>
      <c r="BC758" s="212"/>
      <c r="BD758" s="212"/>
      <c r="BE758" s="212"/>
      <c r="BF758" s="212"/>
      <c r="BG758" s="212"/>
      <c r="BH758" s="212"/>
    </row>
    <row r="759" spans="1:60" outlineLevel="1" x14ac:dyDescent="0.2">
      <c r="A759" s="219"/>
      <c r="B759" s="220"/>
      <c r="C759" s="246" t="s">
        <v>1033</v>
      </c>
      <c r="D759" s="241"/>
      <c r="E759" s="241"/>
      <c r="F759" s="241"/>
      <c r="G759" s="241"/>
      <c r="H759" s="222"/>
      <c r="I759" s="222"/>
      <c r="J759" s="222"/>
      <c r="K759" s="222"/>
      <c r="L759" s="222"/>
      <c r="M759" s="222"/>
      <c r="N759" s="221"/>
      <c r="O759" s="221"/>
      <c r="P759" s="221"/>
      <c r="Q759" s="221"/>
      <c r="R759" s="222"/>
      <c r="S759" s="222"/>
      <c r="T759" s="222"/>
      <c r="U759" s="222"/>
      <c r="V759" s="222"/>
      <c r="W759" s="222"/>
      <c r="X759" s="222"/>
      <c r="Y759" s="212"/>
      <c r="Z759" s="212"/>
      <c r="AA759" s="212"/>
      <c r="AB759" s="212"/>
      <c r="AC759" s="212"/>
      <c r="AD759" s="212"/>
      <c r="AE759" s="212"/>
      <c r="AF759" s="212"/>
      <c r="AG759" s="212" t="s">
        <v>228</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19"/>
      <c r="B760" s="220"/>
      <c r="C760" s="247" t="s">
        <v>1034</v>
      </c>
      <c r="D760" s="223"/>
      <c r="E760" s="224">
        <v>2.02</v>
      </c>
      <c r="F760" s="222"/>
      <c r="G760" s="222"/>
      <c r="H760" s="222"/>
      <c r="I760" s="222"/>
      <c r="J760" s="222"/>
      <c r="K760" s="222"/>
      <c r="L760" s="222"/>
      <c r="M760" s="222"/>
      <c r="N760" s="221"/>
      <c r="O760" s="221"/>
      <c r="P760" s="221"/>
      <c r="Q760" s="221"/>
      <c r="R760" s="222"/>
      <c r="S760" s="222"/>
      <c r="T760" s="222"/>
      <c r="U760" s="222"/>
      <c r="V760" s="222"/>
      <c r="W760" s="222"/>
      <c r="X760" s="222"/>
      <c r="Y760" s="212"/>
      <c r="Z760" s="212"/>
      <c r="AA760" s="212"/>
      <c r="AB760" s="212"/>
      <c r="AC760" s="212"/>
      <c r="AD760" s="212"/>
      <c r="AE760" s="212"/>
      <c r="AF760" s="212"/>
      <c r="AG760" s="212" t="s">
        <v>231</v>
      </c>
      <c r="AH760" s="212">
        <v>5</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ht="22.5" outlineLevel="1" x14ac:dyDescent="0.2">
      <c r="A761" s="232">
        <v>126</v>
      </c>
      <c r="B761" s="233" t="s">
        <v>1035</v>
      </c>
      <c r="C761" s="244" t="s">
        <v>1036</v>
      </c>
      <c r="D761" s="234" t="s">
        <v>730</v>
      </c>
      <c r="E761" s="235">
        <v>2.02</v>
      </c>
      <c r="F761" s="236"/>
      <c r="G761" s="237">
        <f>ROUND(E761*F761,2)</f>
        <v>0</v>
      </c>
      <c r="H761" s="236"/>
      <c r="I761" s="237">
        <f>ROUND(E761*H761,2)</f>
        <v>0</v>
      </c>
      <c r="J761" s="236"/>
      <c r="K761" s="237">
        <f>ROUND(E761*J761,2)</f>
        <v>0</v>
      </c>
      <c r="L761" s="237">
        <v>21</v>
      </c>
      <c r="M761" s="237">
        <f>G761*(1+L761/100)</f>
        <v>0</v>
      </c>
      <c r="N761" s="235">
        <v>3.9140000000000001</v>
      </c>
      <c r="O761" s="235">
        <f>ROUND(E761*N761,2)</f>
        <v>7.91</v>
      </c>
      <c r="P761" s="235">
        <v>0</v>
      </c>
      <c r="Q761" s="235">
        <f>ROUND(E761*P761,2)</f>
        <v>0</v>
      </c>
      <c r="R761" s="237" t="s">
        <v>676</v>
      </c>
      <c r="S761" s="237" t="s">
        <v>224</v>
      </c>
      <c r="T761" s="238" t="s">
        <v>224</v>
      </c>
      <c r="U761" s="222">
        <v>0</v>
      </c>
      <c r="V761" s="222">
        <f>ROUND(E761*U761,2)</f>
        <v>0</v>
      </c>
      <c r="W761" s="222"/>
      <c r="X761" s="222" t="s">
        <v>677</v>
      </c>
      <c r="Y761" s="212"/>
      <c r="Z761" s="212"/>
      <c r="AA761" s="212"/>
      <c r="AB761" s="212"/>
      <c r="AC761" s="212"/>
      <c r="AD761" s="212"/>
      <c r="AE761" s="212"/>
      <c r="AF761" s="212"/>
      <c r="AG761" s="212" t="s">
        <v>678</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19"/>
      <c r="B762" s="220"/>
      <c r="C762" s="245" t="s">
        <v>1037</v>
      </c>
      <c r="D762" s="239"/>
      <c r="E762" s="239"/>
      <c r="F762" s="239"/>
      <c r="G762" s="239"/>
      <c r="H762" s="222"/>
      <c r="I762" s="222"/>
      <c r="J762" s="222"/>
      <c r="K762" s="222"/>
      <c r="L762" s="222"/>
      <c r="M762" s="222"/>
      <c r="N762" s="221"/>
      <c r="O762" s="221"/>
      <c r="P762" s="221"/>
      <c r="Q762" s="221"/>
      <c r="R762" s="222"/>
      <c r="S762" s="222"/>
      <c r="T762" s="222"/>
      <c r="U762" s="222"/>
      <c r="V762" s="222"/>
      <c r="W762" s="222"/>
      <c r="X762" s="222"/>
      <c r="Y762" s="212"/>
      <c r="Z762" s="212"/>
      <c r="AA762" s="212"/>
      <c r="AB762" s="212"/>
      <c r="AC762" s="212"/>
      <c r="AD762" s="212"/>
      <c r="AE762" s="212"/>
      <c r="AF762" s="212"/>
      <c r="AG762" s="212" t="s">
        <v>228</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19"/>
      <c r="B763" s="220"/>
      <c r="C763" s="246" t="s">
        <v>1038</v>
      </c>
      <c r="D763" s="241"/>
      <c r="E763" s="241"/>
      <c r="F763" s="241"/>
      <c r="G763" s="241"/>
      <c r="H763" s="222"/>
      <c r="I763" s="222"/>
      <c r="J763" s="222"/>
      <c r="K763" s="222"/>
      <c r="L763" s="222"/>
      <c r="M763" s="222"/>
      <c r="N763" s="221"/>
      <c r="O763" s="221"/>
      <c r="P763" s="221"/>
      <c r="Q763" s="221"/>
      <c r="R763" s="222"/>
      <c r="S763" s="222"/>
      <c r="T763" s="222"/>
      <c r="U763" s="222"/>
      <c r="V763" s="222"/>
      <c r="W763" s="222"/>
      <c r="X763" s="222"/>
      <c r="Y763" s="212"/>
      <c r="Z763" s="212"/>
      <c r="AA763" s="212"/>
      <c r="AB763" s="212"/>
      <c r="AC763" s="212"/>
      <c r="AD763" s="212"/>
      <c r="AE763" s="212"/>
      <c r="AF763" s="212"/>
      <c r="AG763" s="212" t="s">
        <v>228</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1" x14ac:dyDescent="0.2">
      <c r="A764" s="219"/>
      <c r="B764" s="220"/>
      <c r="C764" s="247" t="s">
        <v>1034</v>
      </c>
      <c r="D764" s="223"/>
      <c r="E764" s="224">
        <v>2.02</v>
      </c>
      <c r="F764" s="222"/>
      <c r="G764" s="222"/>
      <c r="H764" s="222"/>
      <c r="I764" s="222"/>
      <c r="J764" s="222"/>
      <c r="K764" s="222"/>
      <c r="L764" s="222"/>
      <c r="M764" s="222"/>
      <c r="N764" s="221"/>
      <c r="O764" s="221"/>
      <c r="P764" s="221"/>
      <c r="Q764" s="221"/>
      <c r="R764" s="222"/>
      <c r="S764" s="222"/>
      <c r="T764" s="222"/>
      <c r="U764" s="222"/>
      <c r="V764" s="222"/>
      <c r="W764" s="222"/>
      <c r="X764" s="222"/>
      <c r="Y764" s="212"/>
      <c r="Z764" s="212"/>
      <c r="AA764" s="212"/>
      <c r="AB764" s="212"/>
      <c r="AC764" s="212"/>
      <c r="AD764" s="212"/>
      <c r="AE764" s="212"/>
      <c r="AF764" s="212"/>
      <c r="AG764" s="212" t="s">
        <v>231</v>
      </c>
      <c r="AH764" s="212">
        <v>5</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ht="22.5" outlineLevel="1" x14ac:dyDescent="0.2">
      <c r="A765" s="232">
        <v>127</v>
      </c>
      <c r="B765" s="233" t="s">
        <v>1039</v>
      </c>
      <c r="C765" s="244" t="s">
        <v>1040</v>
      </c>
      <c r="D765" s="234" t="s">
        <v>730</v>
      </c>
      <c r="E765" s="235">
        <v>15.15</v>
      </c>
      <c r="F765" s="236"/>
      <c r="G765" s="237">
        <f>ROUND(E765*F765,2)</f>
        <v>0</v>
      </c>
      <c r="H765" s="236"/>
      <c r="I765" s="237">
        <f>ROUND(E765*H765,2)</f>
        <v>0</v>
      </c>
      <c r="J765" s="236"/>
      <c r="K765" s="237">
        <f>ROUND(E765*J765,2)</f>
        <v>0</v>
      </c>
      <c r="L765" s="237">
        <v>21</v>
      </c>
      <c r="M765" s="237">
        <f>G765*(1+L765/100)</f>
        <v>0</v>
      </c>
      <c r="N765" s="235">
        <v>2E-3</v>
      </c>
      <c r="O765" s="235">
        <f>ROUND(E765*N765,2)</f>
        <v>0.03</v>
      </c>
      <c r="P765" s="235">
        <v>0</v>
      </c>
      <c r="Q765" s="235">
        <f>ROUND(E765*P765,2)</f>
        <v>0</v>
      </c>
      <c r="R765" s="237" t="s">
        <v>676</v>
      </c>
      <c r="S765" s="237" t="s">
        <v>224</v>
      </c>
      <c r="T765" s="238" t="s">
        <v>224</v>
      </c>
      <c r="U765" s="222">
        <v>0</v>
      </c>
      <c r="V765" s="222">
        <f>ROUND(E765*U765,2)</f>
        <v>0</v>
      </c>
      <c r="W765" s="222"/>
      <c r="X765" s="222" t="s">
        <v>677</v>
      </c>
      <c r="Y765" s="212"/>
      <c r="Z765" s="212"/>
      <c r="AA765" s="212"/>
      <c r="AB765" s="212"/>
      <c r="AC765" s="212"/>
      <c r="AD765" s="212"/>
      <c r="AE765" s="212"/>
      <c r="AF765" s="212"/>
      <c r="AG765" s="212" t="s">
        <v>678</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19"/>
      <c r="B766" s="220"/>
      <c r="C766" s="247" t="s">
        <v>1041</v>
      </c>
      <c r="D766" s="223"/>
      <c r="E766" s="224">
        <v>15.15</v>
      </c>
      <c r="F766" s="222"/>
      <c r="G766" s="222"/>
      <c r="H766" s="222"/>
      <c r="I766" s="222"/>
      <c r="J766" s="222"/>
      <c r="K766" s="222"/>
      <c r="L766" s="222"/>
      <c r="M766" s="222"/>
      <c r="N766" s="221"/>
      <c r="O766" s="221"/>
      <c r="P766" s="221"/>
      <c r="Q766" s="221"/>
      <c r="R766" s="222"/>
      <c r="S766" s="222"/>
      <c r="T766" s="222"/>
      <c r="U766" s="222"/>
      <c r="V766" s="222"/>
      <c r="W766" s="222"/>
      <c r="X766" s="222"/>
      <c r="Y766" s="212"/>
      <c r="Z766" s="212"/>
      <c r="AA766" s="212"/>
      <c r="AB766" s="212"/>
      <c r="AC766" s="212"/>
      <c r="AD766" s="212"/>
      <c r="AE766" s="212"/>
      <c r="AF766" s="212"/>
      <c r="AG766" s="212" t="s">
        <v>231</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ht="22.5" outlineLevel="1" x14ac:dyDescent="0.2">
      <c r="A767" s="232">
        <v>128</v>
      </c>
      <c r="B767" s="233" t="s">
        <v>1042</v>
      </c>
      <c r="C767" s="244" t="s">
        <v>1043</v>
      </c>
      <c r="D767" s="234" t="s">
        <v>730</v>
      </c>
      <c r="E767" s="235">
        <v>4.04</v>
      </c>
      <c r="F767" s="236"/>
      <c r="G767" s="237">
        <f>ROUND(E767*F767,2)</f>
        <v>0</v>
      </c>
      <c r="H767" s="236"/>
      <c r="I767" s="237">
        <f>ROUND(E767*H767,2)</f>
        <v>0</v>
      </c>
      <c r="J767" s="236"/>
      <c r="K767" s="237">
        <f>ROUND(E767*J767,2)</f>
        <v>0</v>
      </c>
      <c r="L767" s="237">
        <v>21</v>
      </c>
      <c r="M767" s="237">
        <f>G767*(1+L767/100)</f>
        <v>0</v>
      </c>
      <c r="N767" s="235">
        <v>3.0000000000000001E-3</v>
      </c>
      <c r="O767" s="235">
        <f>ROUND(E767*N767,2)</f>
        <v>0.01</v>
      </c>
      <c r="P767" s="235">
        <v>0</v>
      </c>
      <c r="Q767" s="235">
        <f>ROUND(E767*P767,2)</f>
        <v>0</v>
      </c>
      <c r="R767" s="237" t="s">
        <v>676</v>
      </c>
      <c r="S767" s="237" t="s">
        <v>224</v>
      </c>
      <c r="T767" s="238" t="s">
        <v>224</v>
      </c>
      <c r="U767" s="222">
        <v>0</v>
      </c>
      <c r="V767" s="222">
        <f>ROUND(E767*U767,2)</f>
        <v>0</v>
      </c>
      <c r="W767" s="222"/>
      <c r="X767" s="222" t="s">
        <v>677</v>
      </c>
      <c r="Y767" s="212"/>
      <c r="Z767" s="212"/>
      <c r="AA767" s="212"/>
      <c r="AB767" s="212"/>
      <c r="AC767" s="212"/>
      <c r="AD767" s="212"/>
      <c r="AE767" s="212"/>
      <c r="AF767" s="212"/>
      <c r="AG767" s="212" t="s">
        <v>678</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1" x14ac:dyDescent="0.2">
      <c r="A768" s="219"/>
      <c r="B768" s="220"/>
      <c r="C768" s="247" t="s">
        <v>804</v>
      </c>
      <c r="D768" s="223"/>
      <c r="E768" s="224">
        <v>4.04</v>
      </c>
      <c r="F768" s="222"/>
      <c r="G768" s="222"/>
      <c r="H768" s="222"/>
      <c r="I768" s="222"/>
      <c r="J768" s="222"/>
      <c r="K768" s="222"/>
      <c r="L768" s="222"/>
      <c r="M768" s="222"/>
      <c r="N768" s="221"/>
      <c r="O768" s="221"/>
      <c r="P768" s="221"/>
      <c r="Q768" s="221"/>
      <c r="R768" s="222"/>
      <c r="S768" s="222"/>
      <c r="T768" s="222"/>
      <c r="U768" s="222"/>
      <c r="V768" s="222"/>
      <c r="W768" s="222"/>
      <c r="X768" s="222"/>
      <c r="Y768" s="212"/>
      <c r="Z768" s="212"/>
      <c r="AA768" s="212"/>
      <c r="AB768" s="212"/>
      <c r="AC768" s="212"/>
      <c r="AD768" s="212"/>
      <c r="AE768" s="212"/>
      <c r="AF768" s="212"/>
      <c r="AG768" s="212" t="s">
        <v>231</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32">
        <v>129</v>
      </c>
      <c r="B769" s="233" t="s">
        <v>1044</v>
      </c>
      <c r="C769" s="244" t="s">
        <v>1045</v>
      </c>
      <c r="D769" s="234" t="s">
        <v>271</v>
      </c>
      <c r="E769" s="235">
        <v>45.167499999999997</v>
      </c>
      <c r="F769" s="236"/>
      <c r="G769" s="237">
        <f>ROUND(E769*F769,2)</f>
        <v>0</v>
      </c>
      <c r="H769" s="236"/>
      <c r="I769" s="237">
        <f>ROUND(E769*H769,2)</f>
        <v>0</v>
      </c>
      <c r="J769" s="236"/>
      <c r="K769" s="237">
        <f>ROUND(E769*J769,2)</f>
        <v>0</v>
      </c>
      <c r="L769" s="237">
        <v>21</v>
      </c>
      <c r="M769" s="237">
        <f>G769*(1+L769/100)</f>
        <v>0</v>
      </c>
      <c r="N769" s="235">
        <v>2.4E-2</v>
      </c>
      <c r="O769" s="235">
        <f>ROUND(E769*N769,2)</f>
        <v>1.08</v>
      </c>
      <c r="P769" s="235">
        <v>0</v>
      </c>
      <c r="Q769" s="235">
        <f>ROUND(E769*P769,2)</f>
        <v>0</v>
      </c>
      <c r="R769" s="237" t="s">
        <v>676</v>
      </c>
      <c r="S769" s="237" t="s">
        <v>224</v>
      </c>
      <c r="T769" s="238" t="s">
        <v>224</v>
      </c>
      <c r="U769" s="222">
        <v>0</v>
      </c>
      <c r="V769" s="222">
        <f>ROUND(E769*U769,2)</f>
        <v>0</v>
      </c>
      <c r="W769" s="222"/>
      <c r="X769" s="222" t="s">
        <v>677</v>
      </c>
      <c r="Y769" s="212"/>
      <c r="Z769" s="212"/>
      <c r="AA769" s="212"/>
      <c r="AB769" s="212"/>
      <c r="AC769" s="212"/>
      <c r="AD769" s="212"/>
      <c r="AE769" s="212"/>
      <c r="AF769" s="212"/>
      <c r="AG769" s="212" t="s">
        <v>678</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19"/>
      <c r="B770" s="220"/>
      <c r="C770" s="247" t="s">
        <v>1046</v>
      </c>
      <c r="D770" s="223"/>
      <c r="E770" s="224">
        <v>45.167499999999997</v>
      </c>
      <c r="F770" s="222"/>
      <c r="G770" s="222"/>
      <c r="H770" s="222"/>
      <c r="I770" s="222"/>
      <c r="J770" s="222"/>
      <c r="K770" s="222"/>
      <c r="L770" s="222"/>
      <c r="M770" s="222"/>
      <c r="N770" s="221"/>
      <c r="O770" s="221"/>
      <c r="P770" s="221"/>
      <c r="Q770" s="221"/>
      <c r="R770" s="222"/>
      <c r="S770" s="222"/>
      <c r="T770" s="222"/>
      <c r="U770" s="222"/>
      <c r="V770" s="222"/>
      <c r="W770" s="222"/>
      <c r="X770" s="222"/>
      <c r="Y770" s="212"/>
      <c r="Z770" s="212"/>
      <c r="AA770" s="212"/>
      <c r="AB770" s="212"/>
      <c r="AC770" s="212"/>
      <c r="AD770" s="212"/>
      <c r="AE770" s="212"/>
      <c r="AF770" s="212"/>
      <c r="AG770" s="212" t="s">
        <v>231</v>
      </c>
      <c r="AH770" s="212">
        <v>5</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32">
        <v>130</v>
      </c>
      <c r="B771" s="233" t="s">
        <v>1047</v>
      </c>
      <c r="C771" s="244" t="s">
        <v>1048</v>
      </c>
      <c r="D771" s="234" t="s">
        <v>271</v>
      </c>
      <c r="E771" s="235">
        <v>47.248249999999999</v>
      </c>
      <c r="F771" s="236"/>
      <c r="G771" s="237">
        <f>ROUND(E771*F771,2)</f>
        <v>0</v>
      </c>
      <c r="H771" s="236"/>
      <c r="I771" s="237">
        <f>ROUND(E771*H771,2)</f>
        <v>0</v>
      </c>
      <c r="J771" s="236"/>
      <c r="K771" s="237">
        <f>ROUND(E771*J771,2)</f>
        <v>0</v>
      </c>
      <c r="L771" s="237">
        <v>21</v>
      </c>
      <c r="M771" s="237">
        <f>G771*(1+L771/100)</f>
        <v>0</v>
      </c>
      <c r="N771" s="235">
        <v>7.1999999999999995E-2</v>
      </c>
      <c r="O771" s="235">
        <f>ROUND(E771*N771,2)</f>
        <v>3.4</v>
      </c>
      <c r="P771" s="235">
        <v>0</v>
      </c>
      <c r="Q771" s="235">
        <f>ROUND(E771*P771,2)</f>
        <v>0</v>
      </c>
      <c r="R771" s="237" t="s">
        <v>676</v>
      </c>
      <c r="S771" s="237" t="s">
        <v>224</v>
      </c>
      <c r="T771" s="238" t="s">
        <v>224</v>
      </c>
      <c r="U771" s="222">
        <v>0</v>
      </c>
      <c r="V771" s="222">
        <f>ROUND(E771*U771,2)</f>
        <v>0</v>
      </c>
      <c r="W771" s="222"/>
      <c r="X771" s="222" t="s">
        <v>677</v>
      </c>
      <c r="Y771" s="212"/>
      <c r="Z771" s="212"/>
      <c r="AA771" s="212"/>
      <c r="AB771" s="212"/>
      <c r="AC771" s="212"/>
      <c r="AD771" s="212"/>
      <c r="AE771" s="212"/>
      <c r="AF771" s="212"/>
      <c r="AG771" s="212" t="s">
        <v>678</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19"/>
      <c r="B772" s="220"/>
      <c r="C772" s="247" t="s">
        <v>1049</v>
      </c>
      <c r="D772" s="223"/>
      <c r="E772" s="224">
        <v>47.248249999999999</v>
      </c>
      <c r="F772" s="222"/>
      <c r="G772" s="222"/>
      <c r="H772" s="222"/>
      <c r="I772" s="222"/>
      <c r="J772" s="222"/>
      <c r="K772" s="222"/>
      <c r="L772" s="222"/>
      <c r="M772" s="222"/>
      <c r="N772" s="221"/>
      <c r="O772" s="221"/>
      <c r="P772" s="221"/>
      <c r="Q772" s="221"/>
      <c r="R772" s="222"/>
      <c r="S772" s="222"/>
      <c r="T772" s="222"/>
      <c r="U772" s="222"/>
      <c r="V772" s="222"/>
      <c r="W772" s="222"/>
      <c r="X772" s="222"/>
      <c r="Y772" s="212"/>
      <c r="Z772" s="212"/>
      <c r="AA772" s="212"/>
      <c r="AB772" s="212"/>
      <c r="AC772" s="212"/>
      <c r="AD772" s="212"/>
      <c r="AE772" s="212"/>
      <c r="AF772" s="212"/>
      <c r="AG772" s="212" t="s">
        <v>231</v>
      </c>
      <c r="AH772" s="212">
        <v>5</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1" x14ac:dyDescent="0.2">
      <c r="A773" s="232">
        <v>131</v>
      </c>
      <c r="B773" s="233" t="s">
        <v>1050</v>
      </c>
      <c r="C773" s="244" t="s">
        <v>1051</v>
      </c>
      <c r="D773" s="234" t="s">
        <v>730</v>
      </c>
      <c r="E773" s="235">
        <v>10.15</v>
      </c>
      <c r="F773" s="236"/>
      <c r="G773" s="237">
        <f>ROUND(E773*F773,2)</f>
        <v>0</v>
      </c>
      <c r="H773" s="236"/>
      <c r="I773" s="237">
        <f>ROUND(E773*H773,2)</f>
        <v>0</v>
      </c>
      <c r="J773" s="236"/>
      <c r="K773" s="237">
        <f>ROUND(E773*J773,2)</f>
        <v>0</v>
      </c>
      <c r="L773" s="237">
        <v>21</v>
      </c>
      <c r="M773" s="237">
        <f>G773*(1+L773/100)</f>
        <v>0</v>
      </c>
      <c r="N773" s="235">
        <v>0.01</v>
      </c>
      <c r="O773" s="235">
        <f>ROUND(E773*N773,2)</f>
        <v>0.1</v>
      </c>
      <c r="P773" s="235">
        <v>0</v>
      </c>
      <c r="Q773" s="235">
        <f>ROUND(E773*P773,2)</f>
        <v>0</v>
      </c>
      <c r="R773" s="237" t="s">
        <v>676</v>
      </c>
      <c r="S773" s="237" t="s">
        <v>224</v>
      </c>
      <c r="T773" s="238" t="s">
        <v>224</v>
      </c>
      <c r="U773" s="222">
        <v>0</v>
      </c>
      <c r="V773" s="222">
        <f>ROUND(E773*U773,2)</f>
        <v>0</v>
      </c>
      <c r="W773" s="222"/>
      <c r="X773" s="222" t="s">
        <v>677</v>
      </c>
      <c r="Y773" s="212"/>
      <c r="Z773" s="212"/>
      <c r="AA773" s="212"/>
      <c r="AB773" s="212"/>
      <c r="AC773" s="212"/>
      <c r="AD773" s="212"/>
      <c r="AE773" s="212"/>
      <c r="AF773" s="212"/>
      <c r="AG773" s="212" t="s">
        <v>678</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1" x14ac:dyDescent="0.2">
      <c r="A774" s="219"/>
      <c r="B774" s="220"/>
      <c r="C774" s="247" t="s">
        <v>1052</v>
      </c>
      <c r="D774" s="223"/>
      <c r="E774" s="224">
        <v>10.15</v>
      </c>
      <c r="F774" s="222"/>
      <c r="G774" s="222"/>
      <c r="H774" s="222"/>
      <c r="I774" s="222"/>
      <c r="J774" s="222"/>
      <c r="K774" s="222"/>
      <c r="L774" s="222"/>
      <c r="M774" s="222"/>
      <c r="N774" s="221"/>
      <c r="O774" s="221"/>
      <c r="P774" s="221"/>
      <c r="Q774" s="221"/>
      <c r="R774" s="222"/>
      <c r="S774" s="222"/>
      <c r="T774" s="222"/>
      <c r="U774" s="222"/>
      <c r="V774" s="222"/>
      <c r="W774" s="222"/>
      <c r="X774" s="222"/>
      <c r="Y774" s="212"/>
      <c r="Z774" s="212"/>
      <c r="AA774" s="212"/>
      <c r="AB774" s="212"/>
      <c r="AC774" s="212"/>
      <c r="AD774" s="212"/>
      <c r="AE774" s="212"/>
      <c r="AF774" s="212"/>
      <c r="AG774" s="212" t="s">
        <v>231</v>
      </c>
      <c r="AH774" s="212">
        <v>5</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ht="22.5" outlineLevel="1" x14ac:dyDescent="0.2">
      <c r="A775" s="232">
        <v>132</v>
      </c>
      <c r="B775" s="233" t="s">
        <v>1053</v>
      </c>
      <c r="C775" s="244" t="s">
        <v>1054</v>
      </c>
      <c r="D775" s="234" t="s">
        <v>730</v>
      </c>
      <c r="E775" s="235">
        <v>1.0149999999999999</v>
      </c>
      <c r="F775" s="236"/>
      <c r="G775" s="237">
        <f>ROUND(E775*F775,2)</f>
        <v>0</v>
      </c>
      <c r="H775" s="236"/>
      <c r="I775" s="237">
        <f>ROUND(E775*H775,2)</f>
        <v>0</v>
      </c>
      <c r="J775" s="236"/>
      <c r="K775" s="237">
        <f>ROUND(E775*J775,2)</f>
        <v>0</v>
      </c>
      <c r="L775" s="237">
        <v>21</v>
      </c>
      <c r="M775" s="237">
        <f>G775*(1+L775/100)</f>
        <v>0</v>
      </c>
      <c r="N775" s="235">
        <v>4.9000000000000002E-2</v>
      </c>
      <c r="O775" s="235">
        <f>ROUND(E775*N775,2)</f>
        <v>0.05</v>
      </c>
      <c r="P775" s="235">
        <v>0</v>
      </c>
      <c r="Q775" s="235">
        <f>ROUND(E775*P775,2)</f>
        <v>0</v>
      </c>
      <c r="R775" s="237" t="s">
        <v>676</v>
      </c>
      <c r="S775" s="237" t="s">
        <v>224</v>
      </c>
      <c r="T775" s="238" t="s">
        <v>224</v>
      </c>
      <c r="U775" s="222">
        <v>0</v>
      </c>
      <c r="V775" s="222">
        <f>ROUND(E775*U775,2)</f>
        <v>0</v>
      </c>
      <c r="W775" s="222"/>
      <c r="X775" s="222" t="s">
        <v>677</v>
      </c>
      <c r="Y775" s="212"/>
      <c r="Z775" s="212"/>
      <c r="AA775" s="212"/>
      <c r="AB775" s="212"/>
      <c r="AC775" s="212"/>
      <c r="AD775" s="212"/>
      <c r="AE775" s="212"/>
      <c r="AF775" s="212"/>
      <c r="AG775" s="212" t="s">
        <v>678</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19"/>
      <c r="B776" s="220"/>
      <c r="C776" s="247" t="s">
        <v>1055</v>
      </c>
      <c r="D776" s="223"/>
      <c r="E776" s="224">
        <v>1.0149999999999999</v>
      </c>
      <c r="F776" s="222"/>
      <c r="G776" s="222"/>
      <c r="H776" s="222"/>
      <c r="I776" s="222"/>
      <c r="J776" s="222"/>
      <c r="K776" s="222"/>
      <c r="L776" s="222"/>
      <c r="M776" s="222"/>
      <c r="N776" s="221"/>
      <c r="O776" s="221"/>
      <c r="P776" s="221"/>
      <c r="Q776" s="221"/>
      <c r="R776" s="222"/>
      <c r="S776" s="222"/>
      <c r="T776" s="222"/>
      <c r="U776" s="222"/>
      <c r="V776" s="222"/>
      <c r="W776" s="222"/>
      <c r="X776" s="222"/>
      <c r="Y776" s="212"/>
      <c r="Z776" s="212"/>
      <c r="AA776" s="212"/>
      <c r="AB776" s="212"/>
      <c r="AC776" s="212"/>
      <c r="AD776" s="212"/>
      <c r="AE776" s="212"/>
      <c r="AF776" s="212"/>
      <c r="AG776" s="212" t="s">
        <v>231</v>
      </c>
      <c r="AH776" s="212">
        <v>5</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x14ac:dyDescent="0.2">
      <c r="A777" s="226" t="s">
        <v>219</v>
      </c>
      <c r="B777" s="227" t="s">
        <v>175</v>
      </c>
      <c r="C777" s="243" t="s">
        <v>176</v>
      </c>
      <c r="D777" s="228"/>
      <c r="E777" s="229"/>
      <c r="F777" s="230"/>
      <c r="G777" s="230">
        <f>SUMIF(AG778:AG796,"&lt;&gt;NOR",G778:G796)</f>
        <v>0</v>
      </c>
      <c r="H777" s="230"/>
      <c r="I777" s="230">
        <f>SUM(I778:I796)</f>
        <v>0</v>
      </c>
      <c r="J777" s="230"/>
      <c r="K777" s="230">
        <f>SUM(K778:K796)</f>
        <v>0</v>
      </c>
      <c r="L777" s="230"/>
      <c r="M777" s="230">
        <f>SUM(M778:M796)</f>
        <v>0</v>
      </c>
      <c r="N777" s="229"/>
      <c r="O777" s="229">
        <f>SUM(O778:O796)</f>
        <v>23.33</v>
      </c>
      <c r="P777" s="229"/>
      <c r="Q777" s="229">
        <f>SUM(Q778:Q796)</f>
        <v>0</v>
      </c>
      <c r="R777" s="230"/>
      <c r="S777" s="230"/>
      <c r="T777" s="231"/>
      <c r="U777" s="225"/>
      <c r="V777" s="225">
        <f>SUM(V778:V796)</f>
        <v>43.66</v>
      </c>
      <c r="W777" s="225"/>
      <c r="X777" s="225"/>
      <c r="AG777" t="s">
        <v>220</v>
      </c>
    </row>
    <row r="778" spans="1:60" outlineLevel="1" x14ac:dyDescent="0.2">
      <c r="A778" s="232">
        <v>133</v>
      </c>
      <c r="B778" s="233" t="s">
        <v>1056</v>
      </c>
      <c r="C778" s="244" t="s">
        <v>1057</v>
      </c>
      <c r="D778" s="234" t="s">
        <v>331</v>
      </c>
      <c r="E778" s="235">
        <v>1.5708</v>
      </c>
      <c r="F778" s="236"/>
      <c r="G778" s="237">
        <f>ROUND(E778*F778,2)</f>
        <v>0</v>
      </c>
      <c r="H778" s="236"/>
      <c r="I778" s="237">
        <f>ROUND(E778*H778,2)</f>
        <v>0</v>
      </c>
      <c r="J778" s="236"/>
      <c r="K778" s="237">
        <f>ROUND(E778*J778,2)</f>
        <v>0</v>
      </c>
      <c r="L778" s="237">
        <v>21</v>
      </c>
      <c r="M778" s="237">
        <f>G778*(1+L778/100)</f>
        <v>0</v>
      </c>
      <c r="N778" s="235">
        <v>1.8050999999999999</v>
      </c>
      <c r="O778" s="235">
        <f>ROUND(E778*N778,2)</f>
        <v>2.84</v>
      </c>
      <c r="P778" s="235">
        <v>0</v>
      </c>
      <c r="Q778" s="235">
        <f>ROUND(E778*P778,2)</f>
        <v>0</v>
      </c>
      <c r="R778" s="237" t="s">
        <v>692</v>
      </c>
      <c r="S778" s="237" t="s">
        <v>224</v>
      </c>
      <c r="T778" s="238" t="s">
        <v>224</v>
      </c>
      <c r="U778" s="222">
        <v>2.68</v>
      </c>
      <c r="V778" s="222">
        <f>ROUND(E778*U778,2)</f>
        <v>4.21</v>
      </c>
      <c r="W778" s="222"/>
      <c r="X778" s="222" t="s">
        <v>273</v>
      </c>
      <c r="Y778" s="212"/>
      <c r="Z778" s="212"/>
      <c r="AA778" s="212"/>
      <c r="AB778" s="212"/>
      <c r="AC778" s="212"/>
      <c r="AD778" s="212"/>
      <c r="AE778" s="212"/>
      <c r="AF778" s="212"/>
      <c r="AG778" s="212" t="s">
        <v>274</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
      <c r="A779" s="219"/>
      <c r="B779" s="220"/>
      <c r="C779" s="247" t="s">
        <v>389</v>
      </c>
      <c r="D779" s="223"/>
      <c r="E779" s="224"/>
      <c r="F779" s="222"/>
      <c r="G779" s="222"/>
      <c r="H779" s="222"/>
      <c r="I779" s="222"/>
      <c r="J779" s="222"/>
      <c r="K779" s="222"/>
      <c r="L779" s="222"/>
      <c r="M779" s="222"/>
      <c r="N779" s="221"/>
      <c r="O779" s="221"/>
      <c r="P779" s="221"/>
      <c r="Q779" s="221"/>
      <c r="R779" s="222"/>
      <c r="S779" s="222"/>
      <c r="T779" s="222"/>
      <c r="U779" s="222"/>
      <c r="V779" s="222"/>
      <c r="W779" s="222"/>
      <c r="X779" s="222"/>
      <c r="Y779" s="212"/>
      <c r="Z779" s="212"/>
      <c r="AA779" s="212"/>
      <c r="AB779" s="212"/>
      <c r="AC779" s="212"/>
      <c r="AD779" s="212"/>
      <c r="AE779" s="212"/>
      <c r="AF779" s="212"/>
      <c r="AG779" s="212" t="s">
        <v>231</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19"/>
      <c r="B780" s="220"/>
      <c r="C780" s="247" t="s">
        <v>1058</v>
      </c>
      <c r="D780" s="223"/>
      <c r="E780" s="224">
        <v>1.5708</v>
      </c>
      <c r="F780" s="222"/>
      <c r="G780" s="222"/>
      <c r="H780" s="222"/>
      <c r="I780" s="222"/>
      <c r="J780" s="222"/>
      <c r="K780" s="222"/>
      <c r="L780" s="222"/>
      <c r="M780" s="222"/>
      <c r="N780" s="221"/>
      <c r="O780" s="221"/>
      <c r="P780" s="221"/>
      <c r="Q780" s="221"/>
      <c r="R780" s="222"/>
      <c r="S780" s="222"/>
      <c r="T780" s="222"/>
      <c r="U780" s="222"/>
      <c r="V780" s="222"/>
      <c r="W780" s="222"/>
      <c r="X780" s="222"/>
      <c r="Y780" s="212"/>
      <c r="Z780" s="212"/>
      <c r="AA780" s="212"/>
      <c r="AB780" s="212"/>
      <c r="AC780" s="212"/>
      <c r="AD780" s="212"/>
      <c r="AE780" s="212"/>
      <c r="AF780" s="212"/>
      <c r="AG780" s="212" t="s">
        <v>231</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32">
        <v>134</v>
      </c>
      <c r="B781" s="233" t="s">
        <v>1059</v>
      </c>
      <c r="C781" s="244" t="s">
        <v>1060</v>
      </c>
      <c r="D781" s="234" t="s">
        <v>1061</v>
      </c>
      <c r="E781" s="235">
        <v>56.6</v>
      </c>
      <c r="F781" s="236"/>
      <c r="G781" s="237">
        <f>ROUND(E781*F781,2)</f>
        <v>0</v>
      </c>
      <c r="H781" s="236"/>
      <c r="I781" s="237">
        <f>ROUND(E781*H781,2)</f>
        <v>0</v>
      </c>
      <c r="J781" s="236"/>
      <c r="K781" s="237">
        <f>ROUND(E781*J781,2)</f>
        <v>0</v>
      </c>
      <c r="L781" s="237">
        <v>21</v>
      </c>
      <c r="M781" s="237">
        <f>G781*(1+L781/100)</f>
        <v>0</v>
      </c>
      <c r="N781" s="235">
        <v>3.184E-2</v>
      </c>
      <c r="O781" s="235">
        <f>ROUND(E781*N781,2)</f>
        <v>1.8</v>
      </c>
      <c r="P781" s="235">
        <v>0</v>
      </c>
      <c r="Q781" s="235">
        <f>ROUND(E781*P781,2)</f>
        <v>0</v>
      </c>
      <c r="R781" s="237" t="s">
        <v>692</v>
      </c>
      <c r="S781" s="237" t="s">
        <v>224</v>
      </c>
      <c r="T781" s="238" t="s">
        <v>224</v>
      </c>
      <c r="U781" s="222">
        <v>0.13269</v>
      </c>
      <c r="V781" s="222">
        <f>ROUND(E781*U781,2)</f>
        <v>7.51</v>
      </c>
      <c r="W781" s="222"/>
      <c r="X781" s="222" t="s">
        <v>273</v>
      </c>
      <c r="Y781" s="212"/>
      <c r="Z781" s="212"/>
      <c r="AA781" s="212"/>
      <c r="AB781" s="212"/>
      <c r="AC781" s="212"/>
      <c r="AD781" s="212"/>
      <c r="AE781" s="212"/>
      <c r="AF781" s="212"/>
      <c r="AG781" s="212" t="s">
        <v>274</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
      <c r="A782" s="219"/>
      <c r="B782" s="220"/>
      <c r="C782" s="247" t="s">
        <v>1062</v>
      </c>
      <c r="D782" s="223"/>
      <c r="E782" s="224">
        <v>56.6</v>
      </c>
      <c r="F782" s="222"/>
      <c r="G782" s="222"/>
      <c r="H782" s="222"/>
      <c r="I782" s="222"/>
      <c r="J782" s="222"/>
      <c r="K782" s="222"/>
      <c r="L782" s="222"/>
      <c r="M782" s="222"/>
      <c r="N782" s="221"/>
      <c r="O782" s="221"/>
      <c r="P782" s="221"/>
      <c r="Q782" s="221"/>
      <c r="R782" s="222"/>
      <c r="S782" s="222"/>
      <c r="T782" s="222"/>
      <c r="U782" s="222"/>
      <c r="V782" s="222"/>
      <c r="W782" s="222"/>
      <c r="X782" s="222"/>
      <c r="Y782" s="212"/>
      <c r="Z782" s="212"/>
      <c r="AA782" s="212"/>
      <c r="AB782" s="212"/>
      <c r="AC782" s="212"/>
      <c r="AD782" s="212"/>
      <c r="AE782" s="212"/>
      <c r="AF782" s="212"/>
      <c r="AG782" s="212" t="s">
        <v>231</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32">
        <v>135</v>
      </c>
      <c r="B783" s="233" t="s">
        <v>1063</v>
      </c>
      <c r="C783" s="244" t="s">
        <v>1064</v>
      </c>
      <c r="D783" s="234" t="s">
        <v>1061</v>
      </c>
      <c r="E783" s="235">
        <v>22.9</v>
      </c>
      <c r="F783" s="236"/>
      <c r="G783" s="237">
        <f>ROUND(E783*F783,2)</f>
        <v>0</v>
      </c>
      <c r="H783" s="236"/>
      <c r="I783" s="237">
        <f>ROUND(E783*H783,2)</f>
        <v>0</v>
      </c>
      <c r="J783" s="236"/>
      <c r="K783" s="237">
        <f>ROUND(E783*J783,2)</f>
        <v>0</v>
      </c>
      <c r="L783" s="237">
        <v>21</v>
      </c>
      <c r="M783" s="237">
        <f>G783*(1+L783/100)</f>
        <v>0</v>
      </c>
      <c r="N783" s="235">
        <v>0.12751000000000001</v>
      </c>
      <c r="O783" s="235">
        <f>ROUND(E783*N783,2)</f>
        <v>2.92</v>
      </c>
      <c r="P783" s="235">
        <v>0</v>
      </c>
      <c r="Q783" s="235">
        <f>ROUND(E783*P783,2)</f>
        <v>0</v>
      </c>
      <c r="R783" s="237" t="s">
        <v>692</v>
      </c>
      <c r="S783" s="237" t="s">
        <v>224</v>
      </c>
      <c r="T783" s="238" t="s">
        <v>224</v>
      </c>
      <c r="U783" s="222">
        <v>0.27045000000000002</v>
      </c>
      <c r="V783" s="222">
        <f>ROUND(E783*U783,2)</f>
        <v>6.19</v>
      </c>
      <c r="W783" s="222"/>
      <c r="X783" s="222" t="s">
        <v>273</v>
      </c>
      <c r="Y783" s="212"/>
      <c r="Z783" s="212"/>
      <c r="AA783" s="212"/>
      <c r="AB783" s="212"/>
      <c r="AC783" s="212"/>
      <c r="AD783" s="212"/>
      <c r="AE783" s="212"/>
      <c r="AF783" s="212"/>
      <c r="AG783" s="212" t="s">
        <v>274</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19"/>
      <c r="B784" s="220"/>
      <c r="C784" s="247" t="s">
        <v>1065</v>
      </c>
      <c r="D784" s="223"/>
      <c r="E784" s="224">
        <v>22.9</v>
      </c>
      <c r="F784" s="222"/>
      <c r="G784" s="222"/>
      <c r="H784" s="222"/>
      <c r="I784" s="222"/>
      <c r="J784" s="222"/>
      <c r="K784" s="222"/>
      <c r="L784" s="222"/>
      <c r="M784" s="222"/>
      <c r="N784" s="221"/>
      <c r="O784" s="221"/>
      <c r="P784" s="221"/>
      <c r="Q784" s="221"/>
      <c r="R784" s="222"/>
      <c r="S784" s="222"/>
      <c r="T784" s="222"/>
      <c r="U784" s="222"/>
      <c r="V784" s="222"/>
      <c r="W784" s="222"/>
      <c r="X784" s="222"/>
      <c r="Y784" s="212"/>
      <c r="Z784" s="212"/>
      <c r="AA784" s="212"/>
      <c r="AB784" s="212"/>
      <c r="AC784" s="212"/>
      <c r="AD784" s="212"/>
      <c r="AE784" s="212"/>
      <c r="AF784" s="212"/>
      <c r="AG784" s="212" t="s">
        <v>231</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32">
        <v>136</v>
      </c>
      <c r="B785" s="233" t="s">
        <v>1066</v>
      </c>
      <c r="C785" s="244" t="s">
        <v>1067</v>
      </c>
      <c r="D785" s="234" t="s">
        <v>1061</v>
      </c>
      <c r="E785" s="235">
        <v>44.5</v>
      </c>
      <c r="F785" s="236"/>
      <c r="G785" s="237">
        <f>ROUND(E785*F785,2)</f>
        <v>0</v>
      </c>
      <c r="H785" s="236"/>
      <c r="I785" s="237">
        <f>ROUND(E785*H785,2)</f>
        <v>0</v>
      </c>
      <c r="J785" s="236"/>
      <c r="K785" s="237">
        <f>ROUND(E785*J785,2)</f>
        <v>0</v>
      </c>
      <c r="L785" s="237">
        <v>21</v>
      </c>
      <c r="M785" s="237">
        <f>G785*(1+L785/100)</f>
        <v>0</v>
      </c>
      <c r="N785" s="235">
        <v>0.35428999999999999</v>
      </c>
      <c r="O785" s="235">
        <f>ROUND(E785*N785,2)</f>
        <v>15.77</v>
      </c>
      <c r="P785" s="235">
        <v>0</v>
      </c>
      <c r="Q785" s="235">
        <f>ROUND(E785*P785,2)</f>
        <v>0</v>
      </c>
      <c r="R785" s="237" t="s">
        <v>692</v>
      </c>
      <c r="S785" s="237" t="s">
        <v>224</v>
      </c>
      <c r="T785" s="238" t="s">
        <v>224</v>
      </c>
      <c r="U785" s="222">
        <v>0.57855000000000001</v>
      </c>
      <c r="V785" s="222">
        <f>ROUND(E785*U785,2)</f>
        <v>25.75</v>
      </c>
      <c r="W785" s="222"/>
      <c r="X785" s="222" t="s">
        <v>273</v>
      </c>
      <c r="Y785" s="212"/>
      <c r="Z785" s="212"/>
      <c r="AA785" s="212"/>
      <c r="AB785" s="212"/>
      <c r="AC785" s="212"/>
      <c r="AD785" s="212"/>
      <c r="AE785" s="212"/>
      <c r="AF785" s="212"/>
      <c r="AG785" s="212" t="s">
        <v>274</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19"/>
      <c r="B786" s="220"/>
      <c r="C786" s="247" t="s">
        <v>1068</v>
      </c>
      <c r="D786" s="223"/>
      <c r="E786" s="224">
        <v>44.5</v>
      </c>
      <c r="F786" s="222"/>
      <c r="G786" s="222"/>
      <c r="H786" s="222"/>
      <c r="I786" s="222"/>
      <c r="J786" s="222"/>
      <c r="K786" s="222"/>
      <c r="L786" s="222"/>
      <c r="M786" s="222"/>
      <c r="N786" s="221"/>
      <c r="O786" s="221"/>
      <c r="P786" s="221"/>
      <c r="Q786" s="221"/>
      <c r="R786" s="222"/>
      <c r="S786" s="222"/>
      <c r="T786" s="222"/>
      <c r="U786" s="222"/>
      <c r="V786" s="222"/>
      <c r="W786" s="222"/>
      <c r="X786" s="222"/>
      <c r="Y786" s="212"/>
      <c r="Z786" s="212"/>
      <c r="AA786" s="212"/>
      <c r="AB786" s="212"/>
      <c r="AC786" s="212"/>
      <c r="AD786" s="212"/>
      <c r="AE786" s="212"/>
      <c r="AF786" s="212"/>
      <c r="AG786" s="212" t="s">
        <v>231</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32">
        <v>137</v>
      </c>
      <c r="B787" s="233" t="s">
        <v>1069</v>
      </c>
      <c r="C787" s="244" t="s">
        <v>1070</v>
      </c>
      <c r="D787" s="234" t="s">
        <v>271</v>
      </c>
      <c r="E787" s="235">
        <v>33.060699999999997</v>
      </c>
      <c r="F787" s="236"/>
      <c r="G787" s="237">
        <f>ROUND(E787*F787,2)</f>
        <v>0</v>
      </c>
      <c r="H787" s="236"/>
      <c r="I787" s="237">
        <f>ROUND(E787*H787,2)</f>
        <v>0</v>
      </c>
      <c r="J787" s="236"/>
      <c r="K787" s="237">
        <f>ROUND(E787*J787,2)</f>
        <v>0</v>
      </c>
      <c r="L787" s="237">
        <v>21</v>
      </c>
      <c r="M787" s="237">
        <f>G787*(1+L787/100)</f>
        <v>0</v>
      </c>
      <c r="N787" s="235">
        <v>0</v>
      </c>
      <c r="O787" s="235">
        <f>ROUND(E787*N787,2)</f>
        <v>0</v>
      </c>
      <c r="P787" s="235">
        <v>0</v>
      </c>
      <c r="Q787" s="235">
        <f>ROUND(E787*P787,2)</f>
        <v>0</v>
      </c>
      <c r="R787" s="237"/>
      <c r="S787" s="237" t="s">
        <v>237</v>
      </c>
      <c r="T787" s="238" t="s">
        <v>225</v>
      </c>
      <c r="U787" s="222">
        <v>0</v>
      </c>
      <c r="V787" s="222">
        <f>ROUND(E787*U787,2)</f>
        <v>0</v>
      </c>
      <c r="W787" s="222"/>
      <c r="X787" s="222" t="s">
        <v>273</v>
      </c>
      <c r="Y787" s="212"/>
      <c r="Z787" s="212"/>
      <c r="AA787" s="212"/>
      <c r="AB787" s="212"/>
      <c r="AC787" s="212"/>
      <c r="AD787" s="212"/>
      <c r="AE787" s="212"/>
      <c r="AF787" s="212"/>
      <c r="AG787" s="212" t="s">
        <v>274</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19"/>
      <c r="B788" s="220"/>
      <c r="C788" s="247" t="s">
        <v>1071</v>
      </c>
      <c r="D788" s="223"/>
      <c r="E788" s="224"/>
      <c r="F788" s="222"/>
      <c r="G788" s="222"/>
      <c r="H788" s="222"/>
      <c r="I788" s="222"/>
      <c r="J788" s="222"/>
      <c r="K788" s="222"/>
      <c r="L788" s="222"/>
      <c r="M788" s="222"/>
      <c r="N788" s="221"/>
      <c r="O788" s="221"/>
      <c r="P788" s="221"/>
      <c r="Q788" s="221"/>
      <c r="R788" s="222"/>
      <c r="S788" s="222"/>
      <c r="T788" s="222"/>
      <c r="U788" s="222"/>
      <c r="V788" s="222"/>
      <c r="W788" s="222"/>
      <c r="X788" s="222"/>
      <c r="Y788" s="212"/>
      <c r="Z788" s="212"/>
      <c r="AA788" s="212"/>
      <c r="AB788" s="212"/>
      <c r="AC788" s="212"/>
      <c r="AD788" s="212"/>
      <c r="AE788" s="212"/>
      <c r="AF788" s="212"/>
      <c r="AG788" s="212" t="s">
        <v>231</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19"/>
      <c r="B789" s="220"/>
      <c r="C789" s="247" t="s">
        <v>1072</v>
      </c>
      <c r="D789" s="223"/>
      <c r="E789" s="224">
        <v>16.25</v>
      </c>
      <c r="F789" s="222"/>
      <c r="G789" s="222"/>
      <c r="H789" s="222"/>
      <c r="I789" s="222"/>
      <c r="J789" s="222"/>
      <c r="K789" s="222"/>
      <c r="L789" s="222"/>
      <c r="M789" s="222"/>
      <c r="N789" s="221"/>
      <c r="O789" s="221"/>
      <c r="P789" s="221"/>
      <c r="Q789" s="221"/>
      <c r="R789" s="222"/>
      <c r="S789" s="222"/>
      <c r="T789" s="222"/>
      <c r="U789" s="222"/>
      <c r="V789" s="222"/>
      <c r="W789" s="222"/>
      <c r="X789" s="222"/>
      <c r="Y789" s="212"/>
      <c r="Z789" s="212"/>
      <c r="AA789" s="212"/>
      <c r="AB789" s="212"/>
      <c r="AC789" s="212"/>
      <c r="AD789" s="212"/>
      <c r="AE789" s="212"/>
      <c r="AF789" s="212"/>
      <c r="AG789" s="212" t="s">
        <v>231</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19"/>
      <c r="B790" s="220"/>
      <c r="C790" s="247" t="s">
        <v>1073</v>
      </c>
      <c r="D790" s="223"/>
      <c r="E790" s="224">
        <v>2.0483199999999999</v>
      </c>
      <c r="F790" s="222"/>
      <c r="G790" s="222"/>
      <c r="H790" s="222"/>
      <c r="I790" s="222"/>
      <c r="J790" s="222"/>
      <c r="K790" s="222"/>
      <c r="L790" s="222"/>
      <c r="M790" s="222"/>
      <c r="N790" s="221"/>
      <c r="O790" s="221"/>
      <c r="P790" s="221"/>
      <c r="Q790" s="221"/>
      <c r="R790" s="222"/>
      <c r="S790" s="222"/>
      <c r="T790" s="222"/>
      <c r="U790" s="222"/>
      <c r="V790" s="222"/>
      <c r="W790" s="222"/>
      <c r="X790" s="222"/>
      <c r="Y790" s="212"/>
      <c r="Z790" s="212"/>
      <c r="AA790" s="212"/>
      <c r="AB790" s="212"/>
      <c r="AC790" s="212"/>
      <c r="AD790" s="212"/>
      <c r="AE790" s="212"/>
      <c r="AF790" s="212"/>
      <c r="AG790" s="212" t="s">
        <v>231</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19"/>
      <c r="B791" s="220"/>
      <c r="C791" s="247" t="s">
        <v>1074</v>
      </c>
      <c r="D791" s="223"/>
      <c r="E791" s="224">
        <v>3.34266</v>
      </c>
      <c r="F791" s="222"/>
      <c r="G791" s="222"/>
      <c r="H791" s="222"/>
      <c r="I791" s="222"/>
      <c r="J791" s="222"/>
      <c r="K791" s="222"/>
      <c r="L791" s="222"/>
      <c r="M791" s="222"/>
      <c r="N791" s="221"/>
      <c r="O791" s="221"/>
      <c r="P791" s="221"/>
      <c r="Q791" s="221"/>
      <c r="R791" s="222"/>
      <c r="S791" s="222"/>
      <c r="T791" s="222"/>
      <c r="U791" s="222"/>
      <c r="V791" s="222"/>
      <c r="W791" s="222"/>
      <c r="X791" s="222"/>
      <c r="Y791" s="212"/>
      <c r="Z791" s="212"/>
      <c r="AA791" s="212"/>
      <c r="AB791" s="212"/>
      <c r="AC791" s="212"/>
      <c r="AD791" s="212"/>
      <c r="AE791" s="212"/>
      <c r="AF791" s="212"/>
      <c r="AG791" s="212" t="s">
        <v>231</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19"/>
      <c r="B792" s="220"/>
      <c r="C792" s="247" t="s">
        <v>1075</v>
      </c>
      <c r="D792" s="223"/>
      <c r="E792" s="224">
        <v>1.3823000000000001</v>
      </c>
      <c r="F792" s="222"/>
      <c r="G792" s="222"/>
      <c r="H792" s="222"/>
      <c r="I792" s="222"/>
      <c r="J792" s="222"/>
      <c r="K792" s="222"/>
      <c r="L792" s="222"/>
      <c r="M792" s="222"/>
      <c r="N792" s="221"/>
      <c r="O792" s="221"/>
      <c r="P792" s="221"/>
      <c r="Q792" s="221"/>
      <c r="R792" s="222"/>
      <c r="S792" s="222"/>
      <c r="T792" s="222"/>
      <c r="U792" s="222"/>
      <c r="V792" s="222"/>
      <c r="W792" s="222"/>
      <c r="X792" s="222"/>
      <c r="Y792" s="212"/>
      <c r="Z792" s="212"/>
      <c r="AA792" s="212"/>
      <c r="AB792" s="212"/>
      <c r="AC792" s="212"/>
      <c r="AD792" s="212"/>
      <c r="AE792" s="212"/>
      <c r="AF792" s="212"/>
      <c r="AG792" s="212" t="s">
        <v>231</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
      <c r="A793" s="219"/>
      <c r="B793" s="220"/>
      <c r="C793" s="247" t="s">
        <v>1076</v>
      </c>
      <c r="D793" s="223"/>
      <c r="E793" s="224">
        <v>1.7593000000000001</v>
      </c>
      <c r="F793" s="222"/>
      <c r="G793" s="222"/>
      <c r="H793" s="222"/>
      <c r="I793" s="222"/>
      <c r="J793" s="222"/>
      <c r="K793" s="222"/>
      <c r="L793" s="222"/>
      <c r="M793" s="222"/>
      <c r="N793" s="221"/>
      <c r="O793" s="221"/>
      <c r="P793" s="221"/>
      <c r="Q793" s="221"/>
      <c r="R793" s="222"/>
      <c r="S793" s="222"/>
      <c r="T793" s="222"/>
      <c r="U793" s="222"/>
      <c r="V793" s="222"/>
      <c r="W793" s="222"/>
      <c r="X793" s="222"/>
      <c r="Y793" s="212"/>
      <c r="Z793" s="212"/>
      <c r="AA793" s="212"/>
      <c r="AB793" s="212"/>
      <c r="AC793" s="212"/>
      <c r="AD793" s="212"/>
      <c r="AE793" s="212"/>
      <c r="AF793" s="212"/>
      <c r="AG793" s="212" t="s">
        <v>231</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
      <c r="A794" s="219"/>
      <c r="B794" s="220"/>
      <c r="C794" s="247" t="s">
        <v>1077</v>
      </c>
      <c r="D794" s="223"/>
      <c r="E794" s="224">
        <v>2.10487</v>
      </c>
      <c r="F794" s="222"/>
      <c r="G794" s="222"/>
      <c r="H794" s="222"/>
      <c r="I794" s="222"/>
      <c r="J794" s="222"/>
      <c r="K794" s="222"/>
      <c r="L794" s="222"/>
      <c r="M794" s="222"/>
      <c r="N794" s="221"/>
      <c r="O794" s="221"/>
      <c r="P794" s="221"/>
      <c r="Q794" s="221"/>
      <c r="R794" s="222"/>
      <c r="S794" s="222"/>
      <c r="T794" s="222"/>
      <c r="U794" s="222"/>
      <c r="V794" s="222"/>
      <c r="W794" s="222"/>
      <c r="X794" s="222"/>
      <c r="Y794" s="212"/>
      <c r="Z794" s="212"/>
      <c r="AA794" s="212"/>
      <c r="AB794" s="212"/>
      <c r="AC794" s="212"/>
      <c r="AD794" s="212"/>
      <c r="AE794" s="212"/>
      <c r="AF794" s="212"/>
      <c r="AG794" s="212" t="s">
        <v>231</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19"/>
      <c r="B795" s="220"/>
      <c r="C795" s="247" t="s">
        <v>1078</v>
      </c>
      <c r="D795" s="223"/>
      <c r="E795" s="224">
        <v>3.3458000000000001</v>
      </c>
      <c r="F795" s="222"/>
      <c r="G795" s="222"/>
      <c r="H795" s="222"/>
      <c r="I795" s="222"/>
      <c r="J795" s="222"/>
      <c r="K795" s="222"/>
      <c r="L795" s="222"/>
      <c r="M795" s="222"/>
      <c r="N795" s="221"/>
      <c r="O795" s="221"/>
      <c r="P795" s="221"/>
      <c r="Q795" s="221"/>
      <c r="R795" s="222"/>
      <c r="S795" s="222"/>
      <c r="T795" s="222"/>
      <c r="U795" s="222"/>
      <c r="V795" s="222"/>
      <c r="W795" s="222"/>
      <c r="X795" s="222"/>
      <c r="Y795" s="212"/>
      <c r="Z795" s="212"/>
      <c r="AA795" s="212"/>
      <c r="AB795" s="212"/>
      <c r="AC795" s="212"/>
      <c r="AD795" s="212"/>
      <c r="AE795" s="212"/>
      <c r="AF795" s="212"/>
      <c r="AG795" s="212" t="s">
        <v>231</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19"/>
      <c r="B796" s="220"/>
      <c r="C796" s="247" t="s">
        <v>1079</v>
      </c>
      <c r="D796" s="223"/>
      <c r="E796" s="224">
        <v>2.8274400000000002</v>
      </c>
      <c r="F796" s="222"/>
      <c r="G796" s="222"/>
      <c r="H796" s="222"/>
      <c r="I796" s="222"/>
      <c r="J796" s="222"/>
      <c r="K796" s="222"/>
      <c r="L796" s="222"/>
      <c r="M796" s="222"/>
      <c r="N796" s="221"/>
      <c r="O796" s="221"/>
      <c r="P796" s="221"/>
      <c r="Q796" s="221"/>
      <c r="R796" s="222"/>
      <c r="S796" s="222"/>
      <c r="T796" s="222"/>
      <c r="U796" s="222"/>
      <c r="V796" s="222"/>
      <c r="W796" s="222"/>
      <c r="X796" s="222"/>
      <c r="Y796" s="212"/>
      <c r="Z796" s="212"/>
      <c r="AA796" s="212"/>
      <c r="AB796" s="212"/>
      <c r="AC796" s="212"/>
      <c r="AD796" s="212"/>
      <c r="AE796" s="212"/>
      <c r="AF796" s="212"/>
      <c r="AG796" s="212" t="s">
        <v>231</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x14ac:dyDescent="0.2">
      <c r="A797" s="226" t="s">
        <v>219</v>
      </c>
      <c r="B797" s="227" t="s">
        <v>177</v>
      </c>
      <c r="C797" s="243" t="s">
        <v>178</v>
      </c>
      <c r="D797" s="228"/>
      <c r="E797" s="229"/>
      <c r="F797" s="230"/>
      <c r="G797" s="230">
        <f>SUMIF(AG798:AG808,"&lt;&gt;NOR",G798:G808)</f>
        <v>0</v>
      </c>
      <c r="H797" s="230"/>
      <c r="I797" s="230">
        <f>SUM(I798:I808)</f>
        <v>0</v>
      </c>
      <c r="J797" s="230"/>
      <c r="K797" s="230">
        <f>SUM(K798:K808)</f>
        <v>0</v>
      </c>
      <c r="L797" s="230"/>
      <c r="M797" s="230">
        <f>SUM(M798:M808)</f>
        <v>0</v>
      </c>
      <c r="N797" s="229"/>
      <c r="O797" s="229">
        <f>SUM(O798:O808)</f>
        <v>8.1900000000000013</v>
      </c>
      <c r="P797" s="229"/>
      <c r="Q797" s="229">
        <f>SUM(Q798:Q808)</f>
        <v>0</v>
      </c>
      <c r="R797" s="230"/>
      <c r="S797" s="230"/>
      <c r="T797" s="231"/>
      <c r="U797" s="225"/>
      <c r="V797" s="225">
        <f>SUM(V798:V808)</f>
        <v>6.02</v>
      </c>
      <c r="W797" s="225"/>
      <c r="X797" s="225"/>
      <c r="AG797" t="s">
        <v>220</v>
      </c>
    </row>
    <row r="798" spans="1:60" ht="22.5" outlineLevel="1" x14ac:dyDescent="0.2">
      <c r="A798" s="232">
        <v>138</v>
      </c>
      <c r="B798" s="233" t="s">
        <v>1080</v>
      </c>
      <c r="C798" s="244" t="s">
        <v>1081</v>
      </c>
      <c r="D798" s="234" t="s">
        <v>271</v>
      </c>
      <c r="E798" s="235">
        <v>15.708</v>
      </c>
      <c r="F798" s="236"/>
      <c r="G798" s="237">
        <f>ROUND(E798*F798,2)</f>
        <v>0</v>
      </c>
      <c r="H798" s="236"/>
      <c r="I798" s="237">
        <f>ROUND(E798*H798,2)</f>
        <v>0</v>
      </c>
      <c r="J798" s="236"/>
      <c r="K798" s="237">
        <f>ROUND(E798*J798,2)</f>
        <v>0</v>
      </c>
      <c r="L798" s="237">
        <v>21</v>
      </c>
      <c r="M798" s="237">
        <f>G798*(1+L798/100)</f>
        <v>0</v>
      </c>
      <c r="N798" s="235">
        <v>0.10471</v>
      </c>
      <c r="O798" s="235">
        <f>ROUND(E798*N798,2)</f>
        <v>1.64</v>
      </c>
      <c r="P798" s="235">
        <v>0</v>
      </c>
      <c r="Q798" s="235">
        <f>ROUND(E798*P798,2)</f>
        <v>0</v>
      </c>
      <c r="R798" s="237" t="s">
        <v>1082</v>
      </c>
      <c r="S798" s="237" t="s">
        <v>224</v>
      </c>
      <c r="T798" s="238" t="s">
        <v>224</v>
      </c>
      <c r="U798" s="222">
        <v>8.5000000000000006E-2</v>
      </c>
      <c r="V798" s="222">
        <f>ROUND(E798*U798,2)</f>
        <v>1.34</v>
      </c>
      <c r="W798" s="222"/>
      <c r="X798" s="222" t="s">
        <v>273</v>
      </c>
      <c r="Y798" s="212"/>
      <c r="Z798" s="212"/>
      <c r="AA798" s="212"/>
      <c r="AB798" s="212"/>
      <c r="AC798" s="212"/>
      <c r="AD798" s="212"/>
      <c r="AE798" s="212"/>
      <c r="AF798" s="212"/>
      <c r="AG798" s="212" t="s">
        <v>274</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19"/>
      <c r="B799" s="220"/>
      <c r="C799" s="266" t="s">
        <v>1083</v>
      </c>
      <c r="D799" s="258"/>
      <c r="E799" s="258"/>
      <c r="F799" s="258"/>
      <c r="G799" s="258"/>
      <c r="H799" s="222"/>
      <c r="I799" s="222"/>
      <c r="J799" s="222"/>
      <c r="K799" s="222"/>
      <c r="L799" s="222"/>
      <c r="M799" s="222"/>
      <c r="N799" s="221"/>
      <c r="O799" s="221"/>
      <c r="P799" s="221"/>
      <c r="Q799" s="221"/>
      <c r="R799" s="222"/>
      <c r="S799" s="222"/>
      <c r="T799" s="222"/>
      <c r="U799" s="222"/>
      <c r="V799" s="222"/>
      <c r="W799" s="222"/>
      <c r="X799" s="222"/>
      <c r="Y799" s="212"/>
      <c r="Z799" s="212"/>
      <c r="AA799" s="212"/>
      <c r="AB799" s="212"/>
      <c r="AC799" s="212"/>
      <c r="AD799" s="212"/>
      <c r="AE799" s="212"/>
      <c r="AF799" s="212"/>
      <c r="AG799" s="212" t="s">
        <v>276</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1" x14ac:dyDescent="0.2">
      <c r="A800" s="219"/>
      <c r="B800" s="220"/>
      <c r="C800" s="247" t="s">
        <v>1084</v>
      </c>
      <c r="D800" s="223"/>
      <c r="E800" s="224"/>
      <c r="F800" s="222"/>
      <c r="G800" s="222"/>
      <c r="H800" s="222"/>
      <c r="I800" s="222"/>
      <c r="J800" s="222"/>
      <c r="K800" s="222"/>
      <c r="L800" s="222"/>
      <c r="M800" s="222"/>
      <c r="N800" s="221"/>
      <c r="O800" s="221"/>
      <c r="P800" s="221"/>
      <c r="Q800" s="221"/>
      <c r="R800" s="222"/>
      <c r="S800" s="222"/>
      <c r="T800" s="222"/>
      <c r="U800" s="222"/>
      <c r="V800" s="222"/>
      <c r="W800" s="222"/>
      <c r="X800" s="222"/>
      <c r="Y800" s="212"/>
      <c r="Z800" s="212"/>
      <c r="AA800" s="212"/>
      <c r="AB800" s="212"/>
      <c r="AC800" s="212"/>
      <c r="AD800" s="212"/>
      <c r="AE800" s="212"/>
      <c r="AF800" s="212"/>
      <c r="AG800" s="212" t="s">
        <v>231</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1" x14ac:dyDescent="0.2">
      <c r="A801" s="219"/>
      <c r="B801" s="220"/>
      <c r="C801" s="247" t="s">
        <v>1085</v>
      </c>
      <c r="D801" s="223"/>
      <c r="E801" s="224">
        <v>15.708</v>
      </c>
      <c r="F801" s="222"/>
      <c r="G801" s="222"/>
      <c r="H801" s="222"/>
      <c r="I801" s="222"/>
      <c r="J801" s="222"/>
      <c r="K801" s="222"/>
      <c r="L801" s="222"/>
      <c r="M801" s="222"/>
      <c r="N801" s="221"/>
      <c r="O801" s="221"/>
      <c r="P801" s="221"/>
      <c r="Q801" s="221"/>
      <c r="R801" s="222"/>
      <c r="S801" s="222"/>
      <c r="T801" s="222"/>
      <c r="U801" s="222"/>
      <c r="V801" s="222"/>
      <c r="W801" s="222"/>
      <c r="X801" s="222"/>
      <c r="Y801" s="212"/>
      <c r="Z801" s="212"/>
      <c r="AA801" s="212"/>
      <c r="AB801" s="212"/>
      <c r="AC801" s="212"/>
      <c r="AD801" s="212"/>
      <c r="AE801" s="212"/>
      <c r="AF801" s="212"/>
      <c r="AG801" s="212" t="s">
        <v>231</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ht="33.75" outlineLevel="1" x14ac:dyDescent="0.2">
      <c r="A802" s="232">
        <v>139</v>
      </c>
      <c r="B802" s="233" t="s">
        <v>1086</v>
      </c>
      <c r="C802" s="244" t="s">
        <v>1087</v>
      </c>
      <c r="D802" s="234" t="s">
        <v>271</v>
      </c>
      <c r="E802" s="235">
        <v>19.477920000000001</v>
      </c>
      <c r="F802" s="236"/>
      <c r="G802" s="237">
        <f>ROUND(E802*F802,2)</f>
        <v>0</v>
      </c>
      <c r="H802" s="236"/>
      <c r="I802" s="237">
        <f>ROUND(E802*H802,2)</f>
        <v>0</v>
      </c>
      <c r="J802" s="236"/>
      <c r="K802" s="237">
        <f>ROUND(E802*J802,2)</f>
        <v>0</v>
      </c>
      <c r="L802" s="237">
        <v>21</v>
      </c>
      <c r="M802" s="237">
        <f>G802*(1+L802/100)</f>
        <v>0</v>
      </c>
      <c r="N802" s="235">
        <v>0.12471</v>
      </c>
      <c r="O802" s="235">
        <f>ROUND(E802*N802,2)</f>
        <v>2.4300000000000002</v>
      </c>
      <c r="P802" s="235">
        <v>0</v>
      </c>
      <c r="Q802" s="235">
        <f>ROUND(E802*P802,2)</f>
        <v>0</v>
      </c>
      <c r="R802" s="237" t="s">
        <v>1082</v>
      </c>
      <c r="S802" s="237" t="s">
        <v>224</v>
      </c>
      <c r="T802" s="238" t="s">
        <v>224</v>
      </c>
      <c r="U802" s="222">
        <v>0.11899999999999999</v>
      </c>
      <c r="V802" s="222">
        <f>ROUND(E802*U802,2)</f>
        <v>2.3199999999999998</v>
      </c>
      <c r="W802" s="222"/>
      <c r="X802" s="222" t="s">
        <v>273</v>
      </c>
      <c r="Y802" s="212"/>
      <c r="Z802" s="212"/>
      <c r="AA802" s="212"/>
      <c r="AB802" s="212"/>
      <c r="AC802" s="212"/>
      <c r="AD802" s="212"/>
      <c r="AE802" s="212"/>
      <c r="AF802" s="212"/>
      <c r="AG802" s="212" t="s">
        <v>274</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
      <c r="A803" s="219"/>
      <c r="B803" s="220"/>
      <c r="C803" s="266" t="s">
        <v>1083</v>
      </c>
      <c r="D803" s="258"/>
      <c r="E803" s="258"/>
      <c r="F803" s="258"/>
      <c r="G803" s="258"/>
      <c r="H803" s="222"/>
      <c r="I803" s="222"/>
      <c r="J803" s="222"/>
      <c r="K803" s="222"/>
      <c r="L803" s="222"/>
      <c r="M803" s="222"/>
      <c r="N803" s="221"/>
      <c r="O803" s="221"/>
      <c r="P803" s="221"/>
      <c r="Q803" s="221"/>
      <c r="R803" s="222"/>
      <c r="S803" s="222"/>
      <c r="T803" s="222"/>
      <c r="U803" s="222"/>
      <c r="V803" s="222"/>
      <c r="W803" s="222"/>
      <c r="X803" s="222"/>
      <c r="Y803" s="212"/>
      <c r="Z803" s="212"/>
      <c r="AA803" s="212"/>
      <c r="AB803" s="212"/>
      <c r="AC803" s="212"/>
      <c r="AD803" s="212"/>
      <c r="AE803" s="212"/>
      <c r="AF803" s="212"/>
      <c r="AG803" s="212" t="s">
        <v>276</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
      <c r="A804" s="219"/>
      <c r="B804" s="220"/>
      <c r="C804" s="247" t="s">
        <v>1084</v>
      </c>
      <c r="D804" s="223"/>
      <c r="E804" s="224"/>
      <c r="F804" s="222"/>
      <c r="G804" s="222"/>
      <c r="H804" s="222"/>
      <c r="I804" s="222"/>
      <c r="J804" s="222"/>
      <c r="K804" s="222"/>
      <c r="L804" s="222"/>
      <c r="M804" s="222"/>
      <c r="N804" s="221"/>
      <c r="O804" s="221"/>
      <c r="P804" s="221"/>
      <c r="Q804" s="221"/>
      <c r="R804" s="222"/>
      <c r="S804" s="222"/>
      <c r="T804" s="222"/>
      <c r="U804" s="222"/>
      <c r="V804" s="222"/>
      <c r="W804" s="222"/>
      <c r="X804" s="222"/>
      <c r="Y804" s="212"/>
      <c r="Z804" s="212"/>
      <c r="AA804" s="212"/>
      <c r="AB804" s="212"/>
      <c r="AC804" s="212"/>
      <c r="AD804" s="212"/>
      <c r="AE804" s="212"/>
      <c r="AF804" s="212"/>
      <c r="AG804" s="212" t="s">
        <v>231</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19"/>
      <c r="B805" s="220"/>
      <c r="C805" s="247" t="s">
        <v>1088</v>
      </c>
      <c r="D805" s="223"/>
      <c r="E805" s="224">
        <v>19.477920000000001</v>
      </c>
      <c r="F805" s="222"/>
      <c r="G805" s="222"/>
      <c r="H805" s="222"/>
      <c r="I805" s="222"/>
      <c r="J805" s="222"/>
      <c r="K805" s="222"/>
      <c r="L805" s="222"/>
      <c r="M805" s="222"/>
      <c r="N805" s="221"/>
      <c r="O805" s="221"/>
      <c r="P805" s="221"/>
      <c r="Q805" s="221"/>
      <c r="R805" s="222"/>
      <c r="S805" s="222"/>
      <c r="T805" s="222"/>
      <c r="U805" s="222"/>
      <c r="V805" s="222"/>
      <c r="W805" s="222"/>
      <c r="X805" s="222"/>
      <c r="Y805" s="212"/>
      <c r="Z805" s="212"/>
      <c r="AA805" s="212"/>
      <c r="AB805" s="212"/>
      <c r="AC805" s="212"/>
      <c r="AD805" s="212"/>
      <c r="AE805" s="212"/>
      <c r="AF805" s="212"/>
      <c r="AG805" s="212" t="s">
        <v>231</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32">
        <v>140</v>
      </c>
      <c r="B806" s="233" t="s">
        <v>1089</v>
      </c>
      <c r="C806" s="244" t="s">
        <v>1090</v>
      </c>
      <c r="D806" s="234" t="s">
        <v>331</v>
      </c>
      <c r="E806" s="235">
        <v>1.6336299999999999</v>
      </c>
      <c r="F806" s="236"/>
      <c r="G806" s="237">
        <f>ROUND(E806*F806,2)</f>
        <v>0</v>
      </c>
      <c r="H806" s="236"/>
      <c r="I806" s="237">
        <f>ROUND(E806*H806,2)</f>
        <v>0</v>
      </c>
      <c r="J806" s="236"/>
      <c r="K806" s="237">
        <f>ROUND(E806*J806,2)</f>
        <v>0</v>
      </c>
      <c r="L806" s="237">
        <v>21</v>
      </c>
      <c r="M806" s="237">
        <f>G806*(1+L806/100)</f>
        <v>0</v>
      </c>
      <c r="N806" s="235">
        <v>2.5249999999999999</v>
      </c>
      <c r="O806" s="235">
        <f>ROUND(E806*N806,2)</f>
        <v>4.12</v>
      </c>
      <c r="P806" s="235">
        <v>0</v>
      </c>
      <c r="Q806" s="235">
        <f>ROUND(E806*P806,2)</f>
        <v>0</v>
      </c>
      <c r="R806" s="237" t="s">
        <v>1082</v>
      </c>
      <c r="S806" s="237" t="s">
        <v>224</v>
      </c>
      <c r="T806" s="238" t="s">
        <v>224</v>
      </c>
      <c r="U806" s="222">
        <v>1.4419999999999999</v>
      </c>
      <c r="V806" s="222">
        <f>ROUND(E806*U806,2)</f>
        <v>2.36</v>
      </c>
      <c r="W806" s="222"/>
      <c r="X806" s="222" t="s">
        <v>273</v>
      </c>
      <c r="Y806" s="212"/>
      <c r="Z806" s="212"/>
      <c r="AA806" s="212"/>
      <c r="AB806" s="212"/>
      <c r="AC806" s="212"/>
      <c r="AD806" s="212"/>
      <c r="AE806" s="212"/>
      <c r="AF806" s="212"/>
      <c r="AG806" s="212" t="s">
        <v>274</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19"/>
      <c r="B807" s="220"/>
      <c r="C807" s="266" t="s">
        <v>1091</v>
      </c>
      <c r="D807" s="258"/>
      <c r="E807" s="258"/>
      <c r="F807" s="258"/>
      <c r="G807" s="258"/>
      <c r="H807" s="222"/>
      <c r="I807" s="222"/>
      <c r="J807" s="222"/>
      <c r="K807" s="222"/>
      <c r="L807" s="222"/>
      <c r="M807" s="222"/>
      <c r="N807" s="221"/>
      <c r="O807" s="221"/>
      <c r="P807" s="221"/>
      <c r="Q807" s="221"/>
      <c r="R807" s="222"/>
      <c r="S807" s="222"/>
      <c r="T807" s="222"/>
      <c r="U807" s="222"/>
      <c r="V807" s="222"/>
      <c r="W807" s="222"/>
      <c r="X807" s="222"/>
      <c r="Y807" s="212"/>
      <c r="Z807" s="212"/>
      <c r="AA807" s="212"/>
      <c r="AB807" s="212"/>
      <c r="AC807" s="212"/>
      <c r="AD807" s="212"/>
      <c r="AE807" s="212"/>
      <c r="AF807" s="212"/>
      <c r="AG807" s="212" t="s">
        <v>276</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19"/>
      <c r="B808" s="220"/>
      <c r="C808" s="247" t="s">
        <v>1092</v>
      </c>
      <c r="D808" s="223"/>
      <c r="E808" s="224">
        <v>1.6336299999999999</v>
      </c>
      <c r="F808" s="222"/>
      <c r="G808" s="222"/>
      <c r="H808" s="222"/>
      <c r="I808" s="222"/>
      <c r="J808" s="222"/>
      <c r="K808" s="222"/>
      <c r="L808" s="222"/>
      <c r="M808" s="222"/>
      <c r="N808" s="221"/>
      <c r="O808" s="221"/>
      <c r="P808" s="221"/>
      <c r="Q808" s="221"/>
      <c r="R808" s="222"/>
      <c r="S808" s="222"/>
      <c r="T808" s="222"/>
      <c r="U808" s="222"/>
      <c r="V808" s="222"/>
      <c r="W808" s="222"/>
      <c r="X808" s="222"/>
      <c r="Y808" s="212"/>
      <c r="Z808" s="212"/>
      <c r="AA808" s="212"/>
      <c r="AB808" s="212"/>
      <c r="AC808" s="212"/>
      <c r="AD808" s="212"/>
      <c r="AE808" s="212"/>
      <c r="AF808" s="212"/>
      <c r="AG808" s="212" t="s">
        <v>231</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x14ac:dyDescent="0.2">
      <c r="A809" s="226" t="s">
        <v>219</v>
      </c>
      <c r="B809" s="227" t="s">
        <v>179</v>
      </c>
      <c r="C809" s="243" t="s">
        <v>180</v>
      </c>
      <c r="D809" s="228"/>
      <c r="E809" s="229"/>
      <c r="F809" s="230"/>
      <c r="G809" s="230">
        <f>SUMIF(AG810:AG821,"&lt;&gt;NOR",G810:G821)</f>
        <v>0</v>
      </c>
      <c r="H809" s="230"/>
      <c r="I809" s="230">
        <f>SUM(I810:I821)</f>
        <v>0</v>
      </c>
      <c r="J809" s="230"/>
      <c r="K809" s="230">
        <f>SUM(K810:K821)</f>
        <v>0</v>
      </c>
      <c r="L809" s="230"/>
      <c r="M809" s="230">
        <f>SUM(M810:M821)</f>
        <v>0</v>
      </c>
      <c r="N809" s="229"/>
      <c r="O809" s="229">
        <f>SUM(O810:O821)</f>
        <v>0.05</v>
      </c>
      <c r="P809" s="229"/>
      <c r="Q809" s="229">
        <f>SUM(Q810:Q821)</f>
        <v>0</v>
      </c>
      <c r="R809" s="230"/>
      <c r="S809" s="230"/>
      <c r="T809" s="231"/>
      <c r="U809" s="225"/>
      <c r="V809" s="225">
        <f>SUM(V810:V821)</f>
        <v>7.52</v>
      </c>
      <c r="W809" s="225"/>
      <c r="X809" s="225"/>
      <c r="AG809" t="s">
        <v>220</v>
      </c>
    </row>
    <row r="810" spans="1:60" outlineLevel="1" x14ac:dyDescent="0.2">
      <c r="A810" s="232">
        <v>141</v>
      </c>
      <c r="B810" s="233" t="s">
        <v>1093</v>
      </c>
      <c r="C810" s="244" t="s">
        <v>1094</v>
      </c>
      <c r="D810" s="234" t="s">
        <v>271</v>
      </c>
      <c r="E810" s="235">
        <v>45.15</v>
      </c>
      <c r="F810" s="236"/>
      <c r="G810" s="237">
        <f>ROUND(E810*F810,2)</f>
        <v>0</v>
      </c>
      <c r="H810" s="236"/>
      <c r="I810" s="237">
        <f>ROUND(E810*H810,2)</f>
        <v>0</v>
      </c>
      <c r="J810" s="236"/>
      <c r="K810" s="237">
        <f>ROUND(E810*J810,2)</f>
        <v>0</v>
      </c>
      <c r="L810" s="237">
        <v>21</v>
      </c>
      <c r="M810" s="237">
        <f>G810*(1+L810/100)</f>
        <v>0</v>
      </c>
      <c r="N810" s="235">
        <v>1.0499999999999999E-3</v>
      </c>
      <c r="O810" s="235">
        <f>ROUND(E810*N810,2)</f>
        <v>0.05</v>
      </c>
      <c r="P810" s="235">
        <v>0</v>
      </c>
      <c r="Q810" s="235">
        <f>ROUND(E810*P810,2)</f>
        <v>0</v>
      </c>
      <c r="R810" s="237" t="s">
        <v>1095</v>
      </c>
      <c r="S810" s="237" t="s">
        <v>224</v>
      </c>
      <c r="T810" s="238" t="s">
        <v>224</v>
      </c>
      <c r="U810" s="222">
        <v>0.16666</v>
      </c>
      <c r="V810" s="222">
        <f>ROUND(E810*U810,2)</f>
        <v>7.52</v>
      </c>
      <c r="W810" s="222"/>
      <c r="X810" s="222" t="s">
        <v>273</v>
      </c>
      <c r="Y810" s="212"/>
      <c r="Z810" s="212"/>
      <c r="AA810" s="212"/>
      <c r="AB810" s="212"/>
      <c r="AC810" s="212"/>
      <c r="AD810" s="212"/>
      <c r="AE810" s="212"/>
      <c r="AF810" s="212"/>
      <c r="AG810" s="212" t="s">
        <v>304</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1" x14ac:dyDescent="0.2">
      <c r="A811" s="219"/>
      <c r="B811" s="220"/>
      <c r="C811" s="247" t="s">
        <v>1096</v>
      </c>
      <c r="D811" s="223"/>
      <c r="E811" s="224"/>
      <c r="F811" s="222"/>
      <c r="G811" s="222"/>
      <c r="H811" s="222"/>
      <c r="I811" s="222"/>
      <c r="J811" s="222"/>
      <c r="K811" s="222"/>
      <c r="L811" s="222"/>
      <c r="M811" s="222"/>
      <c r="N811" s="221"/>
      <c r="O811" s="221"/>
      <c r="P811" s="221"/>
      <c r="Q811" s="221"/>
      <c r="R811" s="222"/>
      <c r="S811" s="222"/>
      <c r="T811" s="222"/>
      <c r="U811" s="222"/>
      <c r="V811" s="222"/>
      <c r="W811" s="222"/>
      <c r="X811" s="222"/>
      <c r="Y811" s="212"/>
      <c r="Z811" s="212"/>
      <c r="AA811" s="212"/>
      <c r="AB811" s="212"/>
      <c r="AC811" s="212"/>
      <c r="AD811" s="212"/>
      <c r="AE811" s="212"/>
      <c r="AF811" s="212"/>
      <c r="AG811" s="212" t="s">
        <v>231</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1" x14ac:dyDescent="0.2">
      <c r="A812" s="219"/>
      <c r="B812" s="220"/>
      <c r="C812" s="247" t="s">
        <v>1097</v>
      </c>
      <c r="D812" s="223"/>
      <c r="E812" s="224">
        <v>10.45</v>
      </c>
      <c r="F812" s="222"/>
      <c r="G812" s="222"/>
      <c r="H812" s="222"/>
      <c r="I812" s="222"/>
      <c r="J812" s="222"/>
      <c r="K812" s="222"/>
      <c r="L812" s="222"/>
      <c r="M812" s="222"/>
      <c r="N812" s="221"/>
      <c r="O812" s="221"/>
      <c r="P812" s="221"/>
      <c r="Q812" s="221"/>
      <c r="R812" s="222"/>
      <c r="S812" s="222"/>
      <c r="T812" s="222"/>
      <c r="U812" s="222"/>
      <c r="V812" s="222"/>
      <c r="W812" s="222"/>
      <c r="X812" s="222"/>
      <c r="Y812" s="212"/>
      <c r="Z812" s="212"/>
      <c r="AA812" s="212"/>
      <c r="AB812" s="212"/>
      <c r="AC812" s="212"/>
      <c r="AD812" s="212"/>
      <c r="AE812" s="212"/>
      <c r="AF812" s="212"/>
      <c r="AG812" s="212" t="s">
        <v>231</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19"/>
      <c r="B813" s="220"/>
      <c r="C813" s="247" t="s">
        <v>1098</v>
      </c>
      <c r="D813" s="223"/>
      <c r="E813" s="224">
        <v>9.1999999999999993</v>
      </c>
      <c r="F813" s="222"/>
      <c r="G813" s="222"/>
      <c r="H813" s="222"/>
      <c r="I813" s="222"/>
      <c r="J813" s="222"/>
      <c r="K813" s="222"/>
      <c r="L813" s="222"/>
      <c r="M813" s="222"/>
      <c r="N813" s="221"/>
      <c r="O813" s="221"/>
      <c r="P813" s="221"/>
      <c r="Q813" s="221"/>
      <c r="R813" s="222"/>
      <c r="S813" s="222"/>
      <c r="T813" s="222"/>
      <c r="U813" s="222"/>
      <c r="V813" s="222"/>
      <c r="W813" s="222"/>
      <c r="X813" s="222"/>
      <c r="Y813" s="212"/>
      <c r="Z813" s="212"/>
      <c r="AA813" s="212"/>
      <c r="AB813" s="212"/>
      <c r="AC813" s="212"/>
      <c r="AD813" s="212"/>
      <c r="AE813" s="212"/>
      <c r="AF813" s="212"/>
      <c r="AG813" s="212" t="s">
        <v>231</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1" x14ac:dyDescent="0.2">
      <c r="A814" s="219"/>
      <c r="B814" s="220"/>
      <c r="C814" s="247" t="s">
        <v>1099</v>
      </c>
      <c r="D814" s="223"/>
      <c r="E814" s="224">
        <v>8.5</v>
      </c>
      <c r="F814" s="222"/>
      <c r="G814" s="222"/>
      <c r="H814" s="222"/>
      <c r="I814" s="222"/>
      <c r="J814" s="222"/>
      <c r="K814" s="222"/>
      <c r="L814" s="222"/>
      <c r="M814" s="222"/>
      <c r="N814" s="221"/>
      <c r="O814" s="221"/>
      <c r="P814" s="221"/>
      <c r="Q814" s="221"/>
      <c r="R814" s="222"/>
      <c r="S814" s="222"/>
      <c r="T814" s="222"/>
      <c r="U814" s="222"/>
      <c r="V814" s="222"/>
      <c r="W814" s="222"/>
      <c r="X814" s="222"/>
      <c r="Y814" s="212"/>
      <c r="Z814" s="212"/>
      <c r="AA814" s="212"/>
      <c r="AB814" s="212"/>
      <c r="AC814" s="212"/>
      <c r="AD814" s="212"/>
      <c r="AE814" s="212"/>
      <c r="AF814" s="212"/>
      <c r="AG814" s="212" t="s">
        <v>231</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19"/>
      <c r="B815" s="220"/>
      <c r="C815" s="247" t="s">
        <v>1100</v>
      </c>
      <c r="D815" s="223"/>
      <c r="E815" s="224">
        <v>5.8</v>
      </c>
      <c r="F815" s="222"/>
      <c r="G815" s="222"/>
      <c r="H815" s="222"/>
      <c r="I815" s="222"/>
      <c r="J815" s="222"/>
      <c r="K815" s="222"/>
      <c r="L815" s="222"/>
      <c r="M815" s="222"/>
      <c r="N815" s="221"/>
      <c r="O815" s="221"/>
      <c r="P815" s="221"/>
      <c r="Q815" s="221"/>
      <c r="R815" s="222"/>
      <c r="S815" s="222"/>
      <c r="T815" s="222"/>
      <c r="U815" s="222"/>
      <c r="V815" s="222"/>
      <c r="W815" s="222"/>
      <c r="X815" s="222"/>
      <c r="Y815" s="212"/>
      <c r="Z815" s="212"/>
      <c r="AA815" s="212"/>
      <c r="AB815" s="212"/>
      <c r="AC815" s="212"/>
      <c r="AD815" s="212"/>
      <c r="AE815" s="212"/>
      <c r="AF815" s="212"/>
      <c r="AG815" s="212" t="s">
        <v>231</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1" x14ac:dyDescent="0.2">
      <c r="A816" s="219"/>
      <c r="B816" s="220"/>
      <c r="C816" s="247" t="s">
        <v>1101</v>
      </c>
      <c r="D816" s="223"/>
      <c r="E816" s="224">
        <v>5.6</v>
      </c>
      <c r="F816" s="222"/>
      <c r="G816" s="222"/>
      <c r="H816" s="222"/>
      <c r="I816" s="222"/>
      <c r="J816" s="222"/>
      <c r="K816" s="222"/>
      <c r="L816" s="222"/>
      <c r="M816" s="222"/>
      <c r="N816" s="221"/>
      <c r="O816" s="221"/>
      <c r="P816" s="221"/>
      <c r="Q816" s="221"/>
      <c r="R816" s="222"/>
      <c r="S816" s="222"/>
      <c r="T816" s="222"/>
      <c r="U816" s="222"/>
      <c r="V816" s="222"/>
      <c r="W816" s="222"/>
      <c r="X816" s="222"/>
      <c r="Y816" s="212"/>
      <c r="Z816" s="212"/>
      <c r="AA816" s="212"/>
      <c r="AB816" s="212"/>
      <c r="AC816" s="212"/>
      <c r="AD816" s="212"/>
      <c r="AE816" s="212"/>
      <c r="AF816" s="212"/>
      <c r="AG816" s="212" t="s">
        <v>231</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1" x14ac:dyDescent="0.2">
      <c r="A817" s="219"/>
      <c r="B817" s="220"/>
      <c r="C817" s="247" t="s">
        <v>1102</v>
      </c>
      <c r="D817" s="223"/>
      <c r="E817" s="224">
        <v>5.6</v>
      </c>
      <c r="F817" s="222"/>
      <c r="G817" s="222"/>
      <c r="H817" s="222"/>
      <c r="I817" s="222"/>
      <c r="J817" s="222"/>
      <c r="K817" s="222"/>
      <c r="L817" s="222"/>
      <c r="M817" s="222"/>
      <c r="N817" s="221"/>
      <c r="O817" s="221"/>
      <c r="P817" s="221"/>
      <c r="Q817" s="221"/>
      <c r="R817" s="222"/>
      <c r="S817" s="222"/>
      <c r="T817" s="222"/>
      <c r="U817" s="222"/>
      <c r="V817" s="222"/>
      <c r="W817" s="222"/>
      <c r="X817" s="222"/>
      <c r="Y817" s="212"/>
      <c r="Z817" s="212"/>
      <c r="AA817" s="212"/>
      <c r="AB817" s="212"/>
      <c r="AC817" s="212"/>
      <c r="AD817" s="212"/>
      <c r="AE817" s="212"/>
      <c r="AF817" s="212"/>
      <c r="AG817" s="212" t="s">
        <v>231</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ht="22.5" outlineLevel="1" x14ac:dyDescent="0.2">
      <c r="A818" s="232">
        <v>142</v>
      </c>
      <c r="B818" s="233" t="s">
        <v>1103</v>
      </c>
      <c r="C818" s="244" t="s">
        <v>1104</v>
      </c>
      <c r="D818" s="234" t="s">
        <v>271</v>
      </c>
      <c r="E818" s="235">
        <v>62.203679999999999</v>
      </c>
      <c r="F818" s="236"/>
      <c r="G818" s="237">
        <f>ROUND(E818*F818,2)</f>
        <v>0</v>
      </c>
      <c r="H818" s="236"/>
      <c r="I818" s="237">
        <f>ROUND(E818*H818,2)</f>
        <v>0</v>
      </c>
      <c r="J818" s="236"/>
      <c r="K818" s="237">
        <f>ROUND(E818*J818,2)</f>
        <v>0</v>
      </c>
      <c r="L818" s="237">
        <v>21</v>
      </c>
      <c r="M818" s="237">
        <f>G818*(1+L818/100)</f>
        <v>0</v>
      </c>
      <c r="N818" s="235">
        <v>0</v>
      </c>
      <c r="O818" s="235">
        <f>ROUND(E818*N818,2)</f>
        <v>0</v>
      </c>
      <c r="P818" s="235">
        <v>0</v>
      </c>
      <c r="Q818" s="235">
        <f>ROUND(E818*P818,2)</f>
        <v>0</v>
      </c>
      <c r="R818" s="237"/>
      <c r="S818" s="237" t="s">
        <v>237</v>
      </c>
      <c r="T818" s="238" t="s">
        <v>225</v>
      </c>
      <c r="U818" s="222">
        <v>0</v>
      </c>
      <c r="V818" s="222">
        <f>ROUND(E818*U818,2)</f>
        <v>0</v>
      </c>
      <c r="W818" s="222"/>
      <c r="X818" s="222" t="s">
        <v>273</v>
      </c>
      <c r="Y818" s="212"/>
      <c r="Z818" s="212"/>
      <c r="AA818" s="212"/>
      <c r="AB818" s="212"/>
      <c r="AC818" s="212"/>
      <c r="AD818" s="212"/>
      <c r="AE818" s="212"/>
      <c r="AF818" s="212"/>
      <c r="AG818" s="212" t="s">
        <v>274</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19"/>
      <c r="B819" s="220"/>
      <c r="C819" s="247" t="s">
        <v>1105</v>
      </c>
      <c r="D819" s="223"/>
      <c r="E819" s="224"/>
      <c r="F819" s="222"/>
      <c r="G819" s="222"/>
      <c r="H819" s="222"/>
      <c r="I819" s="222"/>
      <c r="J819" s="222"/>
      <c r="K819" s="222"/>
      <c r="L819" s="222"/>
      <c r="M819" s="222"/>
      <c r="N819" s="221"/>
      <c r="O819" s="221"/>
      <c r="P819" s="221"/>
      <c r="Q819" s="221"/>
      <c r="R819" s="222"/>
      <c r="S819" s="222"/>
      <c r="T819" s="222"/>
      <c r="U819" s="222"/>
      <c r="V819" s="222"/>
      <c r="W819" s="222"/>
      <c r="X819" s="222"/>
      <c r="Y819" s="212"/>
      <c r="Z819" s="212"/>
      <c r="AA819" s="212"/>
      <c r="AB819" s="212"/>
      <c r="AC819" s="212"/>
      <c r="AD819" s="212"/>
      <c r="AE819" s="212"/>
      <c r="AF819" s="212"/>
      <c r="AG819" s="212" t="s">
        <v>231</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
      <c r="A820" s="219"/>
      <c r="B820" s="220"/>
      <c r="C820" s="247" t="s">
        <v>1106</v>
      </c>
      <c r="D820" s="223"/>
      <c r="E820" s="224">
        <v>47.124000000000002</v>
      </c>
      <c r="F820" s="222"/>
      <c r="G820" s="222"/>
      <c r="H820" s="222"/>
      <c r="I820" s="222"/>
      <c r="J820" s="222"/>
      <c r="K820" s="222"/>
      <c r="L820" s="222"/>
      <c r="M820" s="222"/>
      <c r="N820" s="221"/>
      <c r="O820" s="221"/>
      <c r="P820" s="221"/>
      <c r="Q820" s="221"/>
      <c r="R820" s="222"/>
      <c r="S820" s="222"/>
      <c r="T820" s="222"/>
      <c r="U820" s="222"/>
      <c r="V820" s="222"/>
      <c r="W820" s="222"/>
      <c r="X820" s="222"/>
      <c r="Y820" s="212"/>
      <c r="Z820" s="212"/>
      <c r="AA820" s="212"/>
      <c r="AB820" s="212"/>
      <c r="AC820" s="212"/>
      <c r="AD820" s="212"/>
      <c r="AE820" s="212"/>
      <c r="AF820" s="212"/>
      <c r="AG820" s="212" t="s">
        <v>231</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1" x14ac:dyDescent="0.2">
      <c r="A821" s="219"/>
      <c r="B821" s="220"/>
      <c r="C821" s="247" t="s">
        <v>1107</v>
      </c>
      <c r="D821" s="223"/>
      <c r="E821" s="224">
        <v>15.07968</v>
      </c>
      <c r="F821" s="222"/>
      <c r="G821" s="222"/>
      <c r="H821" s="222"/>
      <c r="I821" s="222"/>
      <c r="J821" s="222"/>
      <c r="K821" s="222"/>
      <c r="L821" s="222"/>
      <c r="M821" s="222"/>
      <c r="N821" s="221"/>
      <c r="O821" s="221"/>
      <c r="P821" s="221"/>
      <c r="Q821" s="221"/>
      <c r="R821" s="222"/>
      <c r="S821" s="222"/>
      <c r="T821" s="222"/>
      <c r="U821" s="222"/>
      <c r="V821" s="222"/>
      <c r="W821" s="222"/>
      <c r="X821" s="222"/>
      <c r="Y821" s="212"/>
      <c r="Z821" s="212"/>
      <c r="AA821" s="212"/>
      <c r="AB821" s="212"/>
      <c r="AC821" s="212"/>
      <c r="AD821" s="212"/>
      <c r="AE821" s="212"/>
      <c r="AF821" s="212"/>
      <c r="AG821" s="212" t="s">
        <v>231</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x14ac:dyDescent="0.2">
      <c r="A822" s="226" t="s">
        <v>219</v>
      </c>
      <c r="B822" s="227" t="s">
        <v>181</v>
      </c>
      <c r="C822" s="243" t="s">
        <v>182</v>
      </c>
      <c r="D822" s="228"/>
      <c r="E822" s="229"/>
      <c r="F822" s="230"/>
      <c r="G822" s="230">
        <f>SUMIF(AG823:AG842,"&lt;&gt;NOR",G823:G842)</f>
        <v>0</v>
      </c>
      <c r="H822" s="230"/>
      <c r="I822" s="230">
        <f>SUM(I823:I842)</f>
        <v>0</v>
      </c>
      <c r="J822" s="230"/>
      <c r="K822" s="230">
        <f>SUM(K823:K842)</f>
        <v>0</v>
      </c>
      <c r="L822" s="230"/>
      <c r="M822" s="230">
        <f>SUM(M823:M842)</f>
        <v>0</v>
      </c>
      <c r="N822" s="229"/>
      <c r="O822" s="229">
        <f>SUM(O823:O842)</f>
        <v>0</v>
      </c>
      <c r="P822" s="229"/>
      <c r="Q822" s="229">
        <f>SUM(Q823:Q842)</f>
        <v>0.45</v>
      </c>
      <c r="R822" s="230"/>
      <c r="S822" s="230"/>
      <c r="T822" s="231"/>
      <c r="U822" s="225"/>
      <c r="V822" s="225">
        <f>SUM(V823:V842)</f>
        <v>2.6</v>
      </c>
      <c r="W822" s="225"/>
      <c r="X822" s="225"/>
      <c r="AG822" t="s">
        <v>220</v>
      </c>
    </row>
    <row r="823" spans="1:60" ht="33.75" outlineLevel="1" x14ac:dyDescent="0.2">
      <c r="A823" s="232">
        <v>143</v>
      </c>
      <c r="B823" s="233" t="s">
        <v>1108</v>
      </c>
      <c r="C823" s="244" t="s">
        <v>1109</v>
      </c>
      <c r="D823" s="234" t="s">
        <v>730</v>
      </c>
      <c r="E823" s="235">
        <v>10</v>
      </c>
      <c r="F823" s="236"/>
      <c r="G823" s="237">
        <f>ROUND(E823*F823,2)</f>
        <v>0</v>
      </c>
      <c r="H823" s="236"/>
      <c r="I823" s="237">
        <f>ROUND(E823*H823,2)</f>
        <v>0</v>
      </c>
      <c r="J823" s="236"/>
      <c r="K823" s="237">
        <f>ROUND(E823*J823,2)</f>
        <v>0</v>
      </c>
      <c r="L823" s="237">
        <v>21</v>
      </c>
      <c r="M823" s="237">
        <f>G823*(1+L823/100)</f>
        <v>0</v>
      </c>
      <c r="N823" s="235">
        <v>0</v>
      </c>
      <c r="O823" s="235">
        <f>ROUND(E823*N823,2)</f>
        <v>0</v>
      </c>
      <c r="P823" s="235">
        <v>4.4999999999999998E-2</v>
      </c>
      <c r="Q823" s="235">
        <f>ROUND(E823*P823,2)</f>
        <v>0.45</v>
      </c>
      <c r="R823" s="237" t="s">
        <v>668</v>
      </c>
      <c r="S823" s="237" t="s">
        <v>224</v>
      </c>
      <c r="T823" s="238" t="s">
        <v>224</v>
      </c>
      <c r="U823" s="222">
        <v>0.26</v>
      </c>
      <c r="V823" s="222">
        <f>ROUND(E823*U823,2)</f>
        <v>2.6</v>
      </c>
      <c r="W823" s="222"/>
      <c r="X823" s="222" t="s">
        <v>273</v>
      </c>
      <c r="Y823" s="212"/>
      <c r="Z823" s="212"/>
      <c r="AA823" s="212"/>
      <c r="AB823" s="212"/>
      <c r="AC823" s="212"/>
      <c r="AD823" s="212"/>
      <c r="AE823" s="212"/>
      <c r="AF823" s="212"/>
      <c r="AG823" s="212" t="s">
        <v>274</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19"/>
      <c r="B824" s="220"/>
      <c r="C824" s="247" t="s">
        <v>383</v>
      </c>
      <c r="D824" s="223"/>
      <c r="E824" s="224"/>
      <c r="F824" s="222"/>
      <c r="G824" s="222"/>
      <c r="H824" s="222"/>
      <c r="I824" s="222"/>
      <c r="J824" s="222"/>
      <c r="K824" s="222"/>
      <c r="L824" s="222"/>
      <c r="M824" s="222"/>
      <c r="N824" s="221"/>
      <c r="O824" s="221"/>
      <c r="P824" s="221"/>
      <c r="Q824" s="221"/>
      <c r="R824" s="222"/>
      <c r="S824" s="222"/>
      <c r="T824" s="222"/>
      <c r="U824" s="222"/>
      <c r="V824" s="222"/>
      <c r="W824" s="222"/>
      <c r="X824" s="222"/>
      <c r="Y824" s="212"/>
      <c r="Z824" s="212"/>
      <c r="AA824" s="212"/>
      <c r="AB824" s="212"/>
      <c r="AC824" s="212"/>
      <c r="AD824" s="212"/>
      <c r="AE824" s="212"/>
      <c r="AF824" s="212"/>
      <c r="AG824" s="212" t="s">
        <v>231</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19"/>
      <c r="B825" s="220"/>
      <c r="C825" s="247" t="s">
        <v>1110</v>
      </c>
      <c r="D825" s="223"/>
      <c r="E825" s="224">
        <v>9</v>
      </c>
      <c r="F825" s="222"/>
      <c r="G825" s="222"/>
      <c r="H825" s="222"/>
      <c r="I825" s="222"/>
      <c r="J825" s="222"/>
      <c r="K825" s="222"/>
      <c r="L825" s="222"/>
      <c r="M825" s="222"/>
      <c r="N825" s="221"/>
      <c r="O825" s="221"/>
      <c r="P825" s="221"/>
      <c r="Q825" s="221"/>
      <c r="R825" s="222"/>
      <c r="S825" s="222"/>
      <c r="T825" s="222"/>
      <c r="U825" s="222"/>
      <c r="V825" s="222"/>
      <c r="W825" s="222"/>
      <c r="X825" s="222"/>
      <c r="Y825" s="212"/>
      <c r="Z825" s="212"/>
      <c r="AA825" s="212"/>
      <c r="AB825" s="212"/>
      <c r="AC825" s="212"/>
      <c r="AD825" s="212"/>
      <c r="AE825" s="212"/>
      <c r="AF825" s="212"/>
      <c r="AG825" s="212" t="s">
        <v>231</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19"/>
      <c r="B826" s="220"/>
      <c r="C826" s="247" t="s">
        <v>389</v>
      </c>
      <c r="D826" s="223"/>
      <c r="E826" s="224"/>
      <c r="F826" s="222"/>
      <c r="G826" s="222"/>
      <c r="H826" s="222"/>
      <c r="I826" s="222"/>
      <c r="J826" s="222"/>
      <c r="K826" s="222"/>
      <c r="L826" s="222"/>
      <c r="M826" s="222"/>
      <c r="N826" s="221"/>
      <c r="O826" s="221"/>
      <c r="P826" s="221"/>
      <c r="Q826" s="221"/>
      <c r="R826" s="222"/>
      <c r="S826" s="222"/>
      <c r="T826" s="222"/>
      <c r="U826" s="222"/>
      <c r="V826" s="222"/>
      <c r="W826" s="222"/>
      <c r="X826" s="222"/>
      <c r="Y826" s="212"/>
      <c r="Z826" s="212"/>
      <c r="AA826" s="212"/>
      <c r="AB826" s="212"/>
      <c r="AC826" s="212"/>
      <c r="AD826" s="212"/>
      <c r="AE826" s="212"/>
      <c r="AF826" s="212"/>
      <c r="AG826" s="212" t="s">
        <v>231</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
      <c r="A827" s="219"/>
      <c r="B827" s="220"/>
      <c r="C827" s="247" t="s">
        <v>1111</v>
      </c>
      <c r="D827" s="223"/>
      <c r="E827" s="224">
        <v>1</v>
      </c>
      <c r="F827" s="222"/>
      <c r="G827" s="222"/>
      <c r="H827" s="222"/>
      <c r="I827" s="222"/>
      <c r="J827" s="222"/>
      <c r="K827" s="222"/>
      <c r="L827" s="222"/>
      <c r="M827" s="222"/>
      <c r="N827" s="221"/>
      <c r="O827" s="221"/>
      <c r="P827" s="221"/>
      <c r="Q827" s="221"/>
      <c r="R827" s="222"/>
      <c r="S827" s="222"/>
      <c r="T827" s="222"/>
      <c r="U827" s="222"/>
      <c r="V827" s="222"/>
      <c r="W827" s="222"/>
      <c r="X827" s="222"/>
      <c r="Y827" s="212"/>
      <c r="Z827" s="212"/>
      <c r="AA827" s="212"/>
      <c r="AB827" s="212"/>
      <c r="AC827" s="212"/>
      <c r="AD827" s="212"/>
      <c r="AE827" s="212"/>
      <c r="AF827" s="212"/>
      <c r="AG827" s="212" t="s">
        <v>231</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1" x14ac:dyDescent="0.2">
      <c r="A828" s="232">
        <v>144</v>
      </c>
      <c r="B828" s="233" t="s">
        <v>1112</v>
      </c>
      <c r="C828" s="244" t="s">
        <v>1113</v>
      </c>
      <c r="D828" s="234" t="s">
        <v>1061</v>
      </c>
      <c r="E828" s="235">
        <v>24.95</v>
      </c>
      <c r="F828" s="236"/>
      <c r="G828" s="237">
        <f>ROUND(E828*F828,2)</f>
        <v>0</v>
      </c>
      <c r="H828" s="236"/>
      <c r="I828" s="237">
        <f>ROUND(E828*H828,2)</f>
        <v>0</v>
      </c>
      <c r="J828" s="236"/>
      <c r="K828" s="237">
        <f>ROUND(E828*J828,2)</f>
        <v>0</v>
      </c>
      <c r="L828" s="237">
        <v>21</v>
      </c>
      <c r="M828" s="237">
        <f>G828*(1+L828/100)</f>
        <v>0</v>
      </c>
      <c r="N828" s="235">
        <v>0</v>
      </c>
      <c r="O828" s="235">
        <f>ROUND(E828*N828,2)</f>
        <v>0</v>
      </c>
      <c r="P828" s="235">
        <v>0</v>
      </c>
      <c r="Q828" s="235">
        <f>ROUND(E828*P828,2)</f>
        <v>0</v>
      </c>
      <c r="R828" s="237"/>
      <c r="S828" s="237" t="s">
        <v>237</v>
      </c>
      <c r="T828" s="238" t="s">
        <v>225</v>
      </c>
      <c r="U828" s="222">
        <v>0</v>
      </c>
      <c r="V828" s="222">
        <f>ROUND(E828*U828,2)</f>
        <v>0</v>
      </c>
      <c r="W828" s="222"/>
      <c r="X828" s="222" t="s">
        <v>273</v>
      </c>
      <c r="Y828" s="212"/>
      <c r="Z828" s="212"/>
      <c r="AA828" s="212"/>
      <c r="AB828" s="212"/>
      <c r="AC828" s="212"/>
      <c r="AD828" s="212"/>
      <c r="AE828" s="212"/>
      <c r="AF828" s="212"/>
      <c r="AG828" s="212" t="s">
        <v>274</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
      <c r="A829" s="219"/>
      <c r="B829" s="220"/>
      <c r="C829" s="247" t="s">
        <v>1114</v>
      </c>
      <c r="D829" s="223"/>
      <c r="E829" s="224"/>
      <c r="F829" s="222"/>
      <c r="G829" s="222"/>
      <c r="H829" s="222"/>
      <c r="I829" s="222"/>
      <c r="J829" s="222"/>
      <c r="K829" s="222"/>
      <c r="L829" s="222"/>
      <c r="M829" s="222"/>
      <c r="N829" s="221"/>
      <c r="O829" s="221"/>
      <c r="P829" s="221"/>
      <c r="Q829" s="221"/>
      <c r="R829" s="222"/>
      <c r="S829" s="222"/>
      <c r="T829" s="222"/>
      <c r="U829" s="222"/>
      <c r="V829" s="222"/>
      <c r="W829" s="222"/>
      <c r="X829" s="222"/>
      <c r="Y829" s="212"/>
      <c r="Z829" s="212"/>
      <c r="AA829" s="212"/>
      <c r="AB829" s="212"/>
      <c r="AC829" s="212"/>
      <c r="AD829" s="212"/>
      <c r="AE829" s="212"/>
      <c r="AF829" s="212"/>
      <c r="AG829" s="212" t="s">
        <v>231</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1" x14ac:dyDescent="0.2">
      <c r="A830" s="219"/>
      <c r="B830" s="220"/>
      <c r="C830" s="247" t="s">
        <v>1115</v>
      </c>
      <c r="D830" s="223"/>
      <c r="E830" s="224">
        <v>24.95</v>
      </c>
      <c r="F830" s="222"/>
      <c r="G830" s="222"/>
      <c r="H830" s="222"/>
      <c r="I830" s="222"/>
      <c r="J830" s="222"/>
      <c r="K830" s="222"/>
      <c r="L830" s="222"/>
      <c r="M830" s="222"/>
      <c r="N830" s="221"/>
      <c r="O830" s="221"/>
      <c r="P830" s="221"/>
      <c r="Q830" s="221"/>
      <c r="R830" s="222"/>
      <c r="S830" s="222"/>
      <c r="T830" s="222"/>
      <c r="U830" s="222"/>
      <c r="V830" s="222"/>
      <c r="W830" s="222"/>
      <c r="X830" s="222"/>
      <c r="Y830" s="212"/>
      <c r="Z830" s="212"/>
      <c r="AA830" s="212"/>
      <c r="AB830" s="212"/>
      <c r="AC830" s="212"/>
      <c r="AD830" s="212"/>
      <c r="AE830" s="212"/>
      <c r="AF830" s="212"/>
      <c r="AG830" s="212" t="s">
        <v>231</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ht="22.5" outlineLevel="1" x14ac:dyDescent="0.2">
      <c r="A831" s="232">
        <v>145</v>
      </c>
      <c r="B831" s="233" t="s">
        <v>1116</v>
      </c>
      <c r="C831" s="244" t="s">
        <v>1117</v>
      </c>
      <c r="D831" s="234" t="s">
        <v>667</v>
      </c>
      <c r="E831" s="235">
        <v>0.45</v>
      </c>
      <c r="F831" s="236"/>
      <c r="G831" s="237">
        <f>ROUND(E831*F831,2)</f>
        <v>0</v>
      </c>
      <c r="H831" s="236"/>
      <c r="I831" s="237">
        <f>ROUND(E831*H831,2)</f>
        <v>0</v>
      </c>
      <c r="J831" s="236"/>
      <c r="K831" s="237">
        <f>ROUND(E831*J831,2)</f>
        <v>0</v>
      </c>
      <c r="L831" s="237">
        <v>21</v>
      </c>
      <c r="M831" s="237">
        <f>G831*(1+L831/100)</f>
        <v>0</v>
      </c>
      <c r="N831" s="235">
        <v>0</v>
      </c>
      <c r="O831" s="235">
        <f>ROUND(E831*N831,2)</f>
        <v>0</v>
      </c>
      <c r="P831" s="235">
        <v>0</v>
      </c>
      <c r="Q831" s="235">
        <f>ROUND(E831*P831,2)</f>
        <v>0</v>
      </c>
      <c r="R831" s="237" t="s">
        <v>1082</v>
      </c>
      <c r="S831" s="237" t="s">
        <v>224</v>
      </c>
      <c r="T831" s="238" t="s">
        <v>224</v>
      </c>
      <c r="U831" s="222">
        <v>0.01</v>
      </c>
      <c r="V831" s="222">
        <f>ROUND(E831*U831,2)</f>
        <v>0</v>
      </c>
      <c r="W831" s="222"/>
      <c r="X831" s="222" t="s">
        <v>1118</v>
      </c>
      <c r="Y831" s="212"/>
      <c r="Z831" s="212"/>
      <c r="AA831" s="212"/>
      <c r="AB831" s="212"/>
      <c r="AC831" s="212"/>
      <c r="AD831" s="212"/>
      <c r="AE831" s="212"/>
      <c r="AF831" s="212"/>
      <c r="AG831" s="212" t="s">
        <v>1119</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1" x14ac:dyDescent="0.2">
      <c r="A832" s="219"/>
      <c r="B832" s="220"/>
      <c r="C832" s="247" t="s">
        <v>1120</v>
      </c>
      <c r="D832" s="223"/>
      <c r="E832" s="224"/>
      <c r="F832" s="222"/>
      <c r="G832" s="222"/>
      <c r="H832" s="222"/>
      <c r="I832" s="222"/>
      <c r="J832" s="222"/>
      <c r="K832" s="222"/>
      <c r="L832" s="222"/>
      <c r="M832" s="222"/>
      <c r="N832" s="221"/>
      <c r="O832" s="221"/>
      <c r="P832" s="221"/>
      <c r="Q832" s="221"/>
      <c r="R832" s="222"/>
      <c r="S832" s="222"/>
      <c r="T832" s="222"/>
      <c r="U832" s="222"/>
      <c r="V832" s="222"/>
      <c r="W832" s="222"/>
      <c r="X832" s="222"/>
      <c r="Y832" s="212"/>
      <c r="Z832" s="212"/>
      <c r="AA832" s="212"/>
      <c r="AB832" s="212"/>
      <c r="AC832" s="212"/>
      <c r="AD832" s="212"/>
      <c r="AE832" s="212"/>
      <c r="AF832" s="212"/>
      <c r="AG832" s="212" t="s">
        <v>231</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19"/>
      <c r="B833" s="220"/>
      <c r="C833" s="247" t="s">
        <v>1121</v>
      </c>
      <c r="D833" s="223"/>
      <c r="E833" s="224"/>
      <c r="F833" s="222"/>
      <c r="G833" s="222"/>
      <c r="H833" s="222"/>
      <c r="I833" s="222"/>
      <c r="J833" s="222"/>
      <c r="K833" s="222"/>
      <c r="L833" s="222"/>
      <c r="M833" s="222"/>
      <c r="N833" s="221"/>
      <c r="O833" s="221"/>
      <c r="P833" s="221"/>
      <c r="Q833" s="221"/>
      <c r="R833" s="222"/>
      <c r="S833" s="222"/>
      <c r="T833" s="222"/>
      <c r="U833" s="222"/>
      <c r="V833" s="222"/>
      <c r="W833" s="222"/>
      <c r="X833" s="222"/>
      <c r="Y833" s="212"/>
      <c r="Z833" s="212"/>
      <c r="AA833" s="212"/>
      <c r="AB833" s="212"/>
      <c r="AC833" s="212"/>
      <c r="AD833" s="212"/>
      <c r="AE833" s="212"/>
      <c r="AF833" s="212"/>
      <c r="AG833" s="212" t="s">
        <v>231</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19"/>
      <c r="B834" s="220"/>
      <c r="C834" s="247" t="s">
        <v>1122</v>
      </c>
      <c r="D834" s="223"/>
      <c r="E834" s="224">
        <v>0.45</v>
      </c>
      <c r="F834" s="222"/>
      <c r="G834" s="222"/>
      <c r="H834" s="222"/>
      <c r="I834" s="222"/>
      <c r="J834" s="222"/>
      <c r="K834" s="222"/>
      <c r="L834" s="222"/>
      <c r="M834" s="222"/>
      <c r="N834" s="221"/>
      <c r="O834" s="221"/>
      <c r="P834" s="221"/>
      <c r="Q834" s="221"/>
      <c r="R834" s="222"/>
      <c r="S834" s="222"/>
      <c r="T834" s="222"/>
      <c r="U834" s="222"/>
      <c r="V834" s="222"/>
      <c r="W834" s="222"/>
      <c r="X834" s="222"/>
      <c r="Y834" s="212"/>
      <c r="Z834" s="212"/>
      <c r="AA834" s="212"/>
      <c r="AB834" s="212"/>
      <c r="AC834" s="212"/>
      <c r="AD834" s="212"/>
      <c r="AE834" s="212"/>
      <c r="AF834" s="212"/>
      <c r="AG834" s="212" t="s">
        <v>231</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ht="22.5" outlineLevel="1" x14ac:dyDescent="0.2">
      <c r="A835" s="232">
        <v>146</v>
      </c>
      <c r="B835" s="233" t="s">
        <v>1123</v>
      </c>
      <c r="C835" s="244" t="s">
        <v>1124</v>
      </c>
      <c r="D835" s="234" t="s">
        <v>667</v>
      </c>
      <c r="E835" s="235">
        <v>2.7</v>
      </c>
      <c r="F835" s="236"/>
      <c r="G835" s="237">
        <f>ROUND(E835*F835,2)</f>
        <v>0</v>
      </c>
      <c r="H835" s="236"/>
      <c r="I835" s="237">
        <f>ROUND(E835*H835,2)</f>
        <v>0</v>
      </c>
      <c r="J835" s="236"/>
      <c r="K835" s="237">
        <f>ROUND(E835*J835,2)</f>
        <v>0</v>
      </c>
      <c r="L835" s="237">
        <v>21</v>
      </c>
      <c r="M835" s="237">
        <f>G835*(1+L835/100)</f>
        <v>0</v>
      </c>
      <c r="N835" s="235">
        <v>0</v>
      </c>
      <c r="O835" s="235">
        <f>ROUND(E835*N835,2)</f>
        <v>0</v>
      </c>
      <c r="P835" s="235">
        <v>0</v>
      </c>
      <c r="Q835" s="235">
        <f>ROUND(E835*P835,2)</f>
        <v>0</v>
      </c>
      <c r="R835" s="237" t="s">
        <v>1082</v>
      </c>
      <c r="S835" s="237" t="s">
        <v>224</v>
      </c>
      <c r="T835" s="238" t="s">
        <v>224</v>
      </c>
      <c r="U835" s="222">
        <v>0</v>
      </c>
      <c r="V835" s="222">
        <f>ROUND(E835*U835,2)</f>
        <v>0</v>
      </c>
      <c r="W835" s="222"/>
      <c r="X835" s="222" t="s">
        <v>1118</v>
      </c>
      <c r="Y835" s="212"/>
      <c r="Z835" s="212"/>
      <c r="AA835" s="212"/>
      <c r="AB835" s="212"/>
      <c r="AC835" s="212"/>
      <c r="AD835" s="212"/>
      <c r="AE835" s="212"/>
      <c r="AF835" s="212"/>
      <c r="AG835" s="212" t="s">
        <v>1119</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1" x14ac:dyDescent="0.2">
      <c r="A836" s="219"/>
      <c r="B836" s="220"/>
      <c r="C836" s="247" t="s">
        <v>1120</v>
      </c>
      <c r="D836" s="223"/>
      <c r="E836" s="224"/>
      <c r="F836" s="222"/>
      <c r="G836" s="222"/>
      <c r="H836" s="222"/>
      <c r="I836" s="222"/>
      <c r="J836" s="222"/>
      <c r="K836" s="222"/>
      <c r="L836" s="222"/>
      <c r="M836" s="222"/>
      <c r="N836" s="221"/>
      <c r="O836" s="221"/>
      <c r="P836" s="221"/>
      <c r="Q836" s="221"/>
      <c r="R836" s="222"/>
      <c r="S836" s="222"/>
      <c r="T836" s="222"/>
      <c r="U836" s="222"/>
      <c r="V836" s="222"/>
      <c r="W836" s="222"/>
      <c r="X836" s="222"/>
      <c r="Y836" s="212"/>
      <c r="Z836" s="212"/>
      <c r="AA836" s="212"/>
      <c r="AB836" s="212"/>
      <c r="AC836" s="212"/>
      <c r="AD836" s="212"/>
      <c r="AE836" s="212"/>
      <c r="AF836" s="212"/>
      <c r="AG836" s="212" t="s">
        <v>231</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19"/>
      <c r="B837" s="220"/>
      <c r="C837" s="247" t="s">
        <v>1121</v>
      </c>
      <c r="D837" s="223"/>
      <c r="E837" s="224"/>
      <c r="F837" s="222"/>
      <c r="G837" s="222"/>
      <c r="H837" s="222"/>
      <c r="I837" s="222"/>
      <c r="J837" s="222"/>
      <c r="K837" s="222"/>
      <c r="L837" s="222"/>
      <c r="M837" s="222"/>
      <c r="N837" s="221"/>
      <c r="O837" s="221"/>
      <c r="P837" s="221"/>
      <c r="Q837" s="221"/>
      <c r="R837" s="222"/>
      <c r="S837" s="222"/>
      <c r="T837" s="222"/>
      <c r="U837" s="222"/>
      <c r="V837" s="222"/>
      <c r="W837" s="222"/>
      <c r="X837" s="222"/>
      <c r="Y837" s="212"/>
      <c r="Z837" s="212"/>
      <c r="AA837" s="212"/>
      <c r="AB837" s="212"/>
      <c r="AC837" s="212"/>
      <c r="AD837" s="212"/>
      <c r="AE837" s="212"/>
      <c r="AF837" s="212"/>
      <c r="AG837" s="212" t="s">
        <v>231</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19"/>
      <c r="B838" s="220"/>
      <c r="C838" s="247" t="s">
        <v>1125</v>
      </c>
      <c r="D838" s="223"/>
      <c r="E838" s="224">
        <v>2.7</v>
      </c>
      <c r="F838" s="222"/>
      <c r="G838" s="222"/>
      <c r="H838" s="222"/>
      <c r="I838" s="222"/>
      <c r="J838" s="222"/>
      <c r="K838" s="222"/>
      <c r="L838" s="222"/>
      <c r="M838" s="222"/>
      <c r="N838" s="221"/>
      <c r="O838" s="221"/>
      <c r="P838" s="221"/>
      <c r="Q838" s="221"/>
      <c r="R838" s="222"/>
      <c r="S838" s="222"/>
      <c r="T838" s="222"/>
      <c r="U838" s="222"/>
      <c r="V838" s="222"/>
      <c r="W838" s="222"/>
      <c r="X838" s="222"/>
      <c r="Y838" s="212"/>
      <c r="Z838" s="212"/>
      <c r="AA838" s="212"/>
      <c r="AB838" s="212"/>
      <c r="AC838" s="212"/>
      <c r="AD838" s="212"/>
      <c r="AE838" s="212"/>
      <c r="AF838" s="212"/>
      <c r="AG838" s="212" t="s">
        <v>231</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32">
        <v>147</v>
      </c>
      <c r="B839" s="233" t="s">
        <v>1126</v>
      </c>
      <c r="C839" s="244" t="s">
        <v>1127</v>
      </c>
      <c r="D839" s="234" t="s">
        <v>667</v>
      </c>
      <c r="E839" s="235">
        <v>0.45</v>
      </c>
      <c r="F839" s="236"/>
      <c r="G839" s="237">
        <f>ROUND(E839*F839,2)</f>
        <v>0</v>
      </c>
      <c r="H839" s="236"/>
      <c r="I839" s="237">
        <f>ROUND(E839*H839,2)</f>
        <v>0</v>
      </c>
      <c r="J839" s="236"/>
      <c r="K839" s="237">
        <f>ROUND(E839*J839,2)</f>
        <v>0</v>
      </c>
      <c r="L839" s="237">
        <v>21</v>
      </c>
      <c r="M839" s="237">
        <f>G839*(1+L839/100)</f>
        <v>0</v>
      </c>
      <c r="N839" s="235">
        <v>0</v>
      </c>
      <c r="O839" s="235">
        <f>ROUND(E839*N839,2)</f>
        <v>0</v>
      </c>
      <c r="P839" s="235">
        <v>0</v>
      </c>
      <c r="Q839" s="235">
        <f>ROUND(E839*P839,2)</f>
        <v>0</v>
      </c>
      <c r="R839" s="237" t="s">
        <v>668</v>
      </c>
      <c r="S839" s="237" t="s">
        <v>831</v>
      </c>
      <c r="T839" s="238" t="s">
        <v>831</v>
      </c>
      <c r="U839" s="222">
        <v>0</v>
      </c>
      <c r="V839" s="222">
        <f>ROUND(E839*U839,2)</f>
        <v>0</v>
      </c>
      <c r="W839" s="222"/>
      <c r="X839" s="222" t="s">
        <v>1118</v>
      </c>
      <c r="Y839" s="212"/>
      <c r="Z839" s="212"/>
      <c r="AA839" s="212"/>
      <c r="AB839" s="212"/>
      <c r="AC839" s="212"/>
      <c r="AD839" s="212"/>
      <c r="AE839" s="212"/>
      <c r="AF839" s="212"/>
      <c r="AG839" s="212" t="s">
        <v>1119</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19"/>
      <c r="B840" s="220"/>
      <c r="C840" s="247" t="s">
        <v>1120</v>
      </c>
      <c r="D840" s="223"/>
      <c r="E840" s="224"/>
      <c r="F840" s="222"/>
      <c r="G840" s="222"/>
      <c r="H840" s="222"/>
      <c r="I840" s="222"/>
      <c r="J840" s="222"/>
      <c r="K840" s="222"/>
      <c r="L840" s="222"/>
      <c r="M840" s="222"/>
      <c r="N840" s="221"/>
      <c r="O840" s="221"/>
      <c r="P840" s="221"/>
      <c r="Q840" s="221"/>
      <c r="R840" s="222"/>
      <c r="S840" s="222"/>
      <c r="T840" s="222"/>
      <c r="U840" s="222"/>
      <c r="V840" s="222"/>
      <c r="W840" s="222"/>
      <c r="X840" s="222"/>
      <c r="Y840" s="212"/>
      <c r="Z840" s="212"/>
      <c r="AA840" s="212"/>
      <c r="AB840" s="212"/>
      <c r="AC840" s="212"/>
      <c r="AD840" s="212"/>
      <c r="AE840" s="212"/>
      <c r="AF840" s="212"/>
      <c r="AG840" s="212" t="s">
        <v>231</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19"/>
      <c r="B841" s="220"/>
      <c r="C841" s="247" t="s">
        <v>1121</v>
      </c>
      <c r="D841" s="223"/>
      <c r="E841" s="224"/>
      <c r="F841" s="222"/>
      <c r="G841" s="222"/>
      <c r="H841" s="222"/>
      <c r="I841" s="222"/>
      <c r="J841" s="222"/>
      <c r="K841" s="222"/>
      <c r="L841" s="222"/>
      <c r="M841" s="222"/>
      <c r="N841" s="221"/>
      <c r="O841" s="221"/>
      <c r="P841" s="221"/>
      <c r="Q841" s="221"/>
      <c r="R841" s="222"/>
      <c r="S841" s="222"/>
      <c r="T841" s="222"/>
      <c r="U841" s="222"/>
      <c r="V841" s="222"/>
      <c r="W841" s="222"/>
      <c r="X841" s="222"/>
      <c r="Y841" s="212"/>
      <c r="Z841" s="212"/>
      <c r="AA841" s="212"/>
      <c r="AB841" s="212"/>
      <c r="AC841" s="212"/>
      <c r="AD841" s="212"/>
      <c r="AE841" s="212"/>
      <c r="AF841" s="212"/>
      <c r="AG841" s="212" t="s">
        <v>231</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1" x14ac:dyDescent="0.2">
      <c r="A842" s="219"/>
      <c r="B842" s="220"/>
      <c r="C842" s="247" t="s">
        <v>1122</v>
      </c>
      <c r="D842" s="223"/>
      <c r="E842" s="224">
        <v>0.45</v>
      </c>
      <c r="F842" s="222"/>
      <c r="G842" s="222"/>
      <c r="H842" s="222"/>
      <c r="I842" s="222"/>
      <c r="J842" s="222"/>
      <c r="K842" s="222"/>
      <c r="L842" s="222"/>
      <c r="M842" s="222"/>
      <c r="N842" s="221"/>
      <c r="O842" s="221"/>
      <c r="P842" s="221"/>
      <c r="Q842" s="221"/>
      <c r="R842" s="222"/>
      <c r="S842" s="222"/>
      <c r="T842" s="222"/>
      <c r="U842" s="222"/>
      <c r="V842" s="222"/>
      <c r="W842" s="222"/>
      <c r="X842" s="222"/>
      <c r="Y842" s="212"/>
      <c r="Z842" s="212"/>
      <c r="AA842" s="212"/>
      <c r="AB842" s="212"/>
      <c r="AC842" s="212"/>
      <c r="AD842" s="212"/>
      <c r="AE842" s="212"/>
      <c r="AF842" s="212"/>
      <c r="AG842" s="212" t="s">
        <v>231</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x14ac:dyDescent="0.2">
      <c r="A843" s="226" t="s">
        <v>219</v>
      </c>
      <c r="B843" s="227" t="s">
        <v>183</v>
      </c>
      <c r="C843" s="243" t="s">
        <v>184</v>
      </c>
      <c r="D843" s="228"/>
      <c r="E843" s="229"/>
      <c r="F843" s="230"/>
      <c r="G843" s="230">
        <f>SUMIF(AG844:AG850,"&lt;&gt;NOR",G844:G850)</f>
        <v>0</v>
      </c>
      <c r="H843" s="230"/>
      <c r="I843" s="230">
        <f>SUM(I844:I850)</f>
        <v>0</v>
      </c>
      <c r="J843" s="230"/>
      <c r="K843" s="230">
        <f>SUM(K844:K850)</f>
        <v>0</v>
      </c>
      <c r="L843" s="230"/>
      <c r="M843" s="230">
        <f>SUM(M844:M850)</f>
        <v>0</v>
      </c>
      <c r="N843" s="229"/>
      <c r="O843" s="229">
        <f>SUM(O844:O850)</f>
        <v>0</v>
      </c>
      <c r="P843" s="229"/>
      <c r="Q843" s="229">
        <f>SUM(Q844:Q850)</f>
        <v>0</v>
      </c>
      <c r="R843" s="230"/>
      <c r="S843" s="230"/>
      <c r="T843" s="231"/>
      <c r="U843" s="225"/>
      <c r="V843" s="225">
        <f>SUM(V844:V850)</f>
        <v>272.81</v>
      </c>
      <c r="W843" s="225"/>
      <c r="X843" s="225"/>
      <c r="AG843" t="s">
        <v>220</v>
      </c>
    </row>
    <row r="844" spans="1:60" outlineLevel="1" x14ac:dyDescent="0.2">
      <c r="A844" s="232">
        <v>148</v>
      </c>
      <c r="B844" s="233" t="s">
        <v>1128</v>
      </c>
      <c r="C844" s="244" t="s">
        <v>1129</v>
      </c>
      <c r="D844" s="234" t="s">
        <v>667</v>
      </c>
      <c r="E844" s="235">
        <v>2273.40906</v>
      </c>
      <c r="F844" s="236"/>
      <c r="G844" s="237">
        <f>ROUND(E844*F844,2)</f>
        <v>0</v>
      </c>
      <c r="H844" s="236"/>
      <c r="I844" s="237">
        <f>ROUND(E844*H844,2)</f>
        <v>0</v>
      </c>
      <c r="J844" s="236"/>
      <c r="K844" s="237">
        <f>ROUND(E844*J844,2)</f>
        <v>0</v>
      </c>
      <c r="L844" s="237">
        <v>21</v>
      </c>
      <c r="M844" s="237">
        <f>G844*(1+L844/100)</f>
        <v>0</v>
      </c>
      <c r="N844" s="235">
        <v>0</v>
      </c>
      <c r="O844" s="235">
        <f>ROUND(E844*N844,2)</f>
        <v>0</v>
      </c>
      <c r="P844" s="235">
        <v>0</v>
      </c>
      <c r="Q844" s="235">
        <f>ROUND(E844*P844,2)</f>
        <v>0</v>
      </c>
      <c r="R844" s="237" t="s">
        <v>692</v>
      </c>
      <c r="S844" s="237" t="s">
        <v>224</v>
      </c>
      <c r="T844" s="238" t="s">
        <v>224</v>
      </c>
      <c r="U844" s="222">
        <v>0.12</v>
      </c>
      <c r="V844" s="222">
        <f>ROUND(E844*U844,2)</f>
        <v>272.81</v>
      </c>
      <c r="W844" s="222"/>
      <c r="X844" s="222" t="s">
        <v>1130</v>
      </c>
      <c r="Y844" s="212"/>
      <c r="Z844" s="212"/>
      <c r="AA844" s="212"/>
      <c r="AB844" s="212"/>
      <c r="AC844" s="212"/>
      <c r="AD844" s="212"/>
      <c r="AE844" s="212"/>
      <c r="AF844" s="212"/>
      <c r="AG844" s="212" t="s">
        <v>1131</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ht="22.5" outlineLevel="1" x14ac:dyDescent="0.2">
      <c r="A845" s="219"/>
      <c r="B845" s="220"/>
      <c r="C845" s="266" t="s">
        <v>1132</v>
      </c>
      <c r="D845" s="258"/>
      <c r="E845" s="258"/>
      <c r="F845" s="258"/>
      <c r="G845" s="258"/>
      <c r="H845" s="222"/>
      <c r="I845" s="222"/>
      <c r="J845" s="222"/>
      <c r="K845" s="222"/>
      <c r="L845" s="222"/>
      <c r="M845" s="222"/>
      <c r="N845" s="221"/>
      <c r="O845" s="221"/>
      <c r="P845" s="221"/>
      <c r="Q845" s="221"/>
      <c r="R845" s="222"/>
      <c r="S845" s="222"/>
      <c r="T845" s="222"/>
      <c r="U845" s="222"/>
      <c r="V845" s="222"/>
      <c r="W845" s="222"/>
      <c r="X845" s="222"/>
      <c r="Y845" s="212"/>
      <c r="Z845" s="212"/>
      <c r="AA845" s="212"/>
      <c r="AB845" s="212"/>
      <c r="AC845" s="212"/>
      <c r="AD845" s="212"/>
      <c r="AE845" s="212"/>
      <c r="AF845" s="212"/>
      <c r="AG845" s="212" t="s">
        <v>276</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40" t="str">
        <f>C845</f>
        <v>vodovodu nebo kanalizace ražené nebo hloubené (827 1.4, 827 2.4) z trub betonových nebo železobetonových včetně drobných objektů,</v>
      </c>
      <c r="BB845" s="212"/>
      <c r="BC845" s="212"/>
      <c r="BD845" s="212"/>
      <c r="BE845" s="212"/>
      <c r="BF845" s="212"/>
      <c r="BG845" s="212"/>
      <c r="BH845" s="212"/>
    </row>
    <row r="846" spans="1:60" outlineLevel="1" x14ac:dyDescent="0.2">
      <c r="A846" s="219"/>
      <c r="B846" s="220"/>
      <c r="C846" s="247" t="s">
        <v>1133</v>
      </c>
      <c r="D846" s="223"/>
      <c r="E846" s="224"/>
      <c r="F846" s="222"/>
      <c r="G846" s="222"/>
      <c r="H846" s="222"/>
      <c r="I846" s="222"/>
      <c r="J846" s="222"/>
      <c r="K846" s="222"/>
      <c r="L846" s="222"/>
      <c r="M846" s="222"/>
      <c r="N846" s="221"/>
      <c r="O846" s="221"/>
      <c r="P846" s="221"/>
      <c r="Q846" s="221"/>
      <c r="R846" s="222"/>
      <c r="S846" s="222"/>
      <c r="T846" s="222"/>
      <c r="U846" s="222"/>
      <c r="V846" s="222"/>
      <c r="W846" s="222"/>
      <c r="X846" s="222"/>
      <c r="Y846" s="212"/>
      <c r="Z846" s="212"/>
      <c r="AA846" s="212"/>
      <c r="AB846" s="212"/>
      <c r="AC846" s="212"/>
      <c r="AD846" s="212"/>
      <c r="AE846" s="212"/>
      <c r="AF846" s="212"/>
      <c r="AG846" s="212" t="s">
        <v>231</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ht="22.5" outlineLevel="1" x14ac:dyDescent="0.2">
      <c r="A847" s="219"/>
      <c r="B847" s="220"/>
      <c r="C847" s="247" t="s">
        <v>1134</v>
      </c>
      <c r="D847" s="223"/>
      <c r="E847" s="224"/>
      <c r="F847" s="222"/>
      <c r="G847" s="222"/>
      <c r="H847" s="222"/>
      <c r="I847" s="222"/>
      <c r="J847" s="222"/>
      <c r="K847" s="222"/>
      <c r="L847" s="222"/>
      <c r="M847" s="222"/>
      <c r="N847" s="221"/>
      <c r="O847" s="221"/>
      <c r="P847" s="221"/>
      <c r="Q847" s="221"/>
      <c r="R847" s="222"/>
      <c r="S847" s="222"/>
      <c r="T847" s="222"/>
      <c r="U847" s="222"/>
      <c r="V847" s="222"/>
      <c r="W847" s="222"/>
      <c r="X847" s="222"/>
      <c r="Y847" s="212"/>
      <c r="Z847" s="212"/>
      <c r="AA847" s="212"/>
      <c r="AB847" s="212"/>
      <c r="AC847" s="212"/>
      <c r="AD847" s="212"/>
      <c r="AE847" s="212"/>
      <c r="AF847" s="212"/>
      <c r="AG847" s="212" t="s">
        <v>231</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ht="22.5" outlineLevel="1" x14ac:dyDescent="0.2">
      <c r="A848" s="219"/>
      <c r="B848" s="220"/>
      <c r="C848" s="247" t="s">
        <v>1135</v>
      </c>
      <c r="D848" s="223"/>
      <c r="E848" s="224"/>
      <c r="F848" s="222"/>
      <c r="G848" s="222"/>
      <c r="H848" s="222"/>
      <c r="I848" s="222"/>
      <c r="J848" s="222"/>
      <c r="K848" s="222"/>
      <c r="L848" s="222"/>
      <c r="M848" s="222"/>
      <c r="N848" s="221"/>
      <c r="O848" s="221"/>
      <c r="P848" s="221"/>
      <c r="Q848" s="221"/>
      <c r="R848" s="222"/>
      <c r="S848" s="222"/>
      <c r="T848" s="222"/>
      <c r="U848" s="222"/>
      <c r="V848" s="222"/>
      <c r="W848" s="222"/>
      <c r="X848" s="222"/>
      <c r="Y848" s="212"/>
      <c r="Z848" s="212"/>
      <c r="AA848" s="212"/>
      <c r="AB848" s="212"/>
      <c r="AC848" s="212"/>
      <c r="AD848" s="212"/>
      <c r="AE848" s="212"/>
      <c r="AF848" s="212"/>
      <c r="AG848" s="212" t="s">
        <v>231</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ht="22.5" outlineLevel="1" x14ac:dyDescent="0.2">
      <c r="A849" s="219"/>
      <c r="B849" s="220"/>
      <c r="C849" s="247" t="s">
        <v>1136</v>
      </c>
      <c r="D849" s="223"/>
      <c r="E849" s="224"/>
      <c r="F849" s="222"/>
      <c r="G849" s="222"/>
      <c r="H849" s="222"/>
      <c r="I849" s="222"/>
      <c r="J849" s="222"/>
      <c r="K849" s="222"/>
      <c r="L849" s="222"/>
      <c r="M849" s="222"/>
      <c r="N849" s="221"/>
      <c r="O849" s="221"/>
      <c r="P849" s="221"/>
      <c r="Q849" s="221"/>
      <c r="R849" s="222"/>
      <c r="S849" s="222"/>
      <c r="T849" s="222"/>
      <c r="U849" s="222"/>
      <c r="V849" s="222"/>
      <c r="W849" s="222"/>
      <c r="X849" s="222"/>
      <c r="Y849" s="212"/>
      <c r="Z849" s="212"/>
      <c r="AA849" s="212"/>
      <c r="AB849" s="212"/>
      <c r="AC849" s="212"/>
      <c r="AD849" s="212"/>
      <c r="AE849" s="212"/>
      <c r="AF849" s="212"/>
      <c r="AG849" s="212" t="s">
        <v>231</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19"/>
      <c r="B850" s="220"/>
      <c r="C850" s="247" t="s">
        <v>1137</v>
      </c>
      <c r="D850" s="223"/>
      <c r="E850" s="224">
        <v>2273.40906</v>
      </c>
      <c r="F850" s="222"/>
      <c r="G850" s="222"/>
      <c r="H850" s="222"/>
      <c r="I850" s="222"/>
      <c r="J850" s="222"/>
      <c r="K850" s="222"/>
      <c r="L850" s="222"/>
      <c r="M850" s="222"/>
      <c r="N850" s="221"/>
      <c r="O850" s="221"/>
      <c r="P850" s="221"/>
      <c r="Q850" s="221"/>
      <c r="R850" s="222"/>
      <c r="S850" s="222"/>
      <c r="T850" s="222"/>
      <c r="U850" s="222"/>
      <c r="V850" s="222"/>
      <c r="W850" s="222"/>
      <c r="X850" s="222"/>
      <c r="Y850" s="212"/>
      <c r="Z850" s="212"/>
      <c r="AA850" s="212"/>
      <c r="AB850" s="212"/>
      <c r="AC850" s="212"/>
      <c r="AD850" s="212"/>
      <c r="AE850" s="212"/>
      <c r="AF850" s="212"/>
      <c r="AG850" s="212" t="s">
        <v>231</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x14ac:dyDescent="0.2">
      <c r="A851" s="226" t="s">
        <v>219</v>
      </c>
      <c r="B851" s="227" t="s">
        <v>185</v>
      </c>
      <c r="C851" s="243" t="s">
        <v>186</v>
      </c>
      <c r="D851" s="228"/>
      <c r="E851" s="229"/>
      <c r="F851" s="230"/>
      <c r="G851" s="230">
        <f>SUMIF(AG852:AG862,"&lt;&gt;NOR",G852:G862)</f>
        <v>0</v>
      </c>
      <c r="H851" s="230"/>
      <c r="I851" s="230">
        <f>SUM(I852:I862)</f>
        <v>0</v>
      </c>
      <c r="J851" s="230"/>
      <c r="K851" s="230">
        <f>SUM(K852:K862)</f>
        <v>0</v>
      </c>
      <c r="L851" s="230"/>
      <c r="M851" s="230">
        <f>SUM(M852:M862)</f>
        <v>0</v>
      </c>
      <c r="N851" s="229"/>
      <c r="O851" s="229">
        <f>SUM(O852:O862)</f>
        <v>0.05</v>
      </c>
      <c r="P851" s="229"/>
      <c r="Q851" s="229">
        <f>SUM(Q852:Q862)</f>
        <v>0</v>
      </c>
      <c r="R851" s="230"/>
      <c r="S851" s="230"/>
      <c r="T851" s="231"/>
      <c r="U851" s="225"/>
      <c r="V851" s="225">
        <f>SUM(V852:V862)</f>
        <v>20.16</v>
      </c>
      <c r="W851" s="225"/>
      <c r="X851" s="225"/>
      <c r="AG851" t="s">
        <v>220</v>
      </c>
    </row>
    <row r="852" spans="1:60" ht="22.5" outlineLevel="1" x14ac:dyDescent="0.2">
      <c r="A852" s="232">
        <v>149</v>
      </c>
      <c r="B852" s="233" t="s">
        <v>1138</v>
      </c>
      <c r="C852" s="244" t="s">
        <v>1139</v>
      </c>
      <c r="D852" s="234" t="s">
        <v>516</v>
      </c>
      <c r="E852" s="235">
        <v>83.982500000000002</v>
      </c>
      <c r="F852" s="236"/>
      <c r="G852" s="237">
        <f>ROUND(E852*F852,2)</f>
        <v>0</v>
      </c>
      <c r="H852" s="236"/>
      <c r="I852" s="237">
        <f>ROUND(E852*H852,2)</f>
        <v>0</v>
      </c>
      <c r="J852" s="236"/>
      <c r="K852" s="237">
        <f>ROUND(E852*J852,2)</f>
        <v>0</v>
      </c>
      <c r="L852" s="237">
        <v>21</v>
      </c>
      <c r="M852" s="237">
        <f>G852*(1+L852/100)</f>
        <v>0</v>
      </c>
      <c r="N852" s="235">
        <v>5.9999999999999995E-4</v>
      </c>
      <c r="O852" s="235">
        <f>ROUND(E852*N852,2)</f>
        <v>0.05</v>
      </c>
      <c r="P852" s="235">
        <v>0</v>
      </c>
      <c r="Q852" s="235">
        <f>ROUND(E852*P852,2)</f>
        <v>0</v>
      </c>
      <c r="R852" s="237" t="s">
        <v>1140</v>
      </c>
      <c r="S852" s="237" t="s">
        <v>224</v>
      </c>
      <c r="T852" s="238" t="s">
        <v>224</v>
      </c>
      <c r="U852" s="222">
        <v>0.24</v>
      </c>
      <c r="V852" s="222">
        <f>ROUND(E852*U852,2)</f>
        <v>20.16</v>
      </c>
      <c r="W852" s="222"/>
      <c r="X852" s="222" t="s">
        <v>273</v>
      </c>
      <c r="Y852" s="212"/>
      <c r="Z852" s="212"/>
      <c r="AA852" s="212"/>
      <c r="AB852" s="212"/>
      <c r="AC852" s="212"/>
      <c r="AD852" s="212"/>
      <c r="AE852" s="212"/>
      <c r="AF852" s="212"/>
      <c r="AG852" s="212" t="s">
        <v>274</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1" x14ac:dyDescent="0.2">
      <c r="A853" s="219"/>
      <c r="B853" s="220"/>
      <c r="C853" s="266" t="s">
        <v>1141</v>
      </c>
      <c r="D853" s="258"/>
      <c r="E853" s="258"/>
      <c r="F853" s="258"/>
      <c r="G853" s="258"/>
      <c r="H853" s="222"/>
      <c r="I853" s="222"/>
      <c r="J853" s="222"/>
      <c r="K853" s="222"/>
      <c r="L853" s="222"/>
      <c r="M853" s="222"/>
      <c r="N853" s="221"/>
      <c r="O853" s="221"/>
      <c r="P853" s="221"/>
      <c r="Q853" s="221"/>
      <c r="R853" s="222"/>
      <c r="S853" s="222"/>
      <c r="T853" s="222"/>
      <c r="U853" s="222"/>
      <c r="V853" s="222"/>
      <c r="W853" s="222"/>
      <c r="X853" s="222"/>
      <c r="Y853" s="212"/>
      <c r="Z853" s="212"/>
      <c r="AA853" s="212"/>
      <c r="AB853" s="212"/>
      <c r="AC853" s="212"/>
      <c r="AD853" s="212"/>
      <c r="AE853" s="212"/>
      <c r="AF853" s="212"/>
      <c r="AG853" s="212" t="s">
        <v>276</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19"/>
      <c r="B854" s="220"/>
      <c r="C854" s="247" t="s">
        <v>1142</v>
      </c>
      <c r="D854" s="223"/>
      <c r="E854" s="224"/>
      <c r="F854" s="222"/>
      <c r="G854" s="222"/>
      <c r="H854" s="222"/>
      <c r="I854" s="222"/>
      <c r="J854" s="222"/>
      <c r="K854" s="222"/>
      <c r="L854" s="222"/>
      <c r="M854" s="222"/>
      <c r="N854" s="221"/>
      <c r="O854" s="221"/>
      <c r="P854" s="221"/>
      <c r="Q854" s="221"/>
      <c r="R854" s="222"/>
      <c r="S854" s="222"/>
      <c r="T854" s="222"/>
      <c r="U854" s="222"/>
      <c r="V854" s="222"/>
      <c r="W854" s="222"/>
      <c r="X854" s="222"/>
      <c r="Y854" s="212"/>
      <c r="Z854" s="212"/>
      <c r="AA854" s="212"/>
      <c r="AB854" s="212"/>
      <c r="AC854" s="212"/>
      <c r="AD854" s="212"/>
      <c r="AE854" s="212"/>
      <c r="AF854" s="212"/>
      <c r="AG854" s="212" t="s">
        <v>231</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1" x14ac:dyDescent="0.2">
      <c r="A855" s="219"/>
      <c r="B855" s="220"/>
      <c r="C855" s="247" t="s">
        <v>1143</v>
      </c>
      <c r="D855" s="223"/>
      <c r="E855" s="224">
        <v>67.762500000000003</v>
      </c>
      <c r="F855" s="222"/>
      <c r="G855" s="222"/>
      <c r="H855" s="222"/>
      <c r="I855" s="222"/>
      <c r="J855" s="222"/>
      <c r="K855" s="222"/>
      <c r="L855" s="222"/>
      <c r="M855" s="222"/>
      <c r="N855" s="221"/>
      <c r="O855" s="221"/>
      <c r="P855" s="221"/>
      <c r="Q855" s="221"/>
      <c r="R855" s="222"/>
      <c r="S855" s="222"/>
      <c r="T855" s="222"/>
      <c r="U855" s="222"/>
      <c r="V855" s="222"/>
      <c r="W855" s="222"/>
      <c r="X855" s="222"/>
      <c r="Y855" s="212"/>
      <c r="Z855" s="212"/>
      <c r="AA855" s="212"/>
      <c r="AB855" s="212"/>
      <c r="AC855" s="212"/>
      <c r="AD855" s="212"/>
      <c r="AE855" s="212"/>
      <c r="AF855" s="212"/>
      <c r="AG855" s="212" t="s">
        <v>231</v>
      </c>
      <c r="AH855" s="212">
        <v>5</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19"/>
      <c r="B856" s="220"/>
      <c r="C856" s="247" t="s">
        <v>911</v>
      </c>
      <c r="D856" s="223"/>
      <c r="E856" s="224"/>
      <c r="F856" s="222"/>
      <c r="G856" s="222"/>
      <c r="H856" s="222"/>
      <c r="I856" s="222"/>
      <c r="J856" s="222"/>
      <c r="K856" s="222"/>
      <c r="L856" s="222"/>
      <c r="M856" s="222"/>
      <c r="N856" s="221"/>
      <c r="O856" s="221"/>
      <c r="P856" s="221"/>
      <c r="Q856" s="221"/>
      <c r="R856" s="222"/>
      <c r="S856" s="222"/>
      <c r="T856" s="222"/>
      <c r="U856" s="222"/>
      <c r="V856" s="222"/>
      <c r="W856" s="222"/>
      <c r="X856" s="222"/>
      <c r="Y856" s="212"/>
      <c r="Z856" s="212"/>
      <c r="AA856" s="212"/>
      <c r="AB856" s="212"/>
      <c r="AC856" s="212"/>
      <c r="AD856" s="212"/>
      <c r="AE856" s="212"/>
      <c r="AF856" s="212"/>
      <c r="AG856" s="212" t="s">
        <v>231</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19"/>
      <c r="B857" s="220"/>
      <c r="C857" s="247" t="s">
        <v>1144</v>
      </c>
      <c r="D857" s="223"/>
      <c r="E857" s="224">
        <v>5.29</v>
      </c>
      <c r="F857" s="222"/>
      <c r="G857" s="222"/>
      <c r="H857" s="222"/>
      <c r="I857" s="222"/>
      <c r="J857" s="222"/>
      <c r="K857" s="222"/>
      <c r="L857" s="222"/>
      <c r="M857" s="222"/>
      <c r="N857" s="221"/>
      <c r="O857" s="221"/>
      <c r="P857" s="221"/>
      <c r="Q857" s="221"/>
      <c r="R857" s="222"/>
      <c r="S857" s="222"/>
      <c r="T857" s="222"/>
      <c r="U857" s="222"/>
      <c r="V857" s="222"/>
      <c r="W857" s="222"/>
      <c r="X857" s="222"/>
      <c r="Y857" s="212"/>
      <c r="Z857" s="212"/>
      <c r="AA857" s="212"/>
      <c r="AB857" s="212"/>
      <c r="AC857" s="212"/>
      <c r="AD857" s="212"/>
      <c r="AE857" s="212"/>
      <c r="AF857" s="212"/>
      <c r="AG857" s="212" t="s">
        <v>231</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
      <c r="A858" s="219"/>
      <c r="B858" s="220"/>
      <c r="C858" s="247" t="s">
        <v>1145</v>
      </c>
      <c r="D858" s="223"/>
      <c r="E858" s="224">
        <v>3.91</v>
      </c>
      <c r="F858" s="222"/>
      <c r="G858" s="222"/>
      <c r="H858" s="222"/>
      <c r="I858" s="222"/>
      <c r="J858" s="222"/>
      <c r="K858" s="222"/>
      <c r="L858" s="222"/>
      <c r="M858" s="222"/>
      <c r="N858" s="221"/>
      <c r="O858" s="221"/>
      <c r="P858" s="221"/>
      <c r="Q858" s="221"/>
      <c r="R858" s="222"/>
      <c r="S858" s="222"/>
      <c r="T858" s="222"/>
      <c r="U858" s="222"/>
      <c r="V858" s="222"/>
      <c r="W858" s="222"/>
      <c r="X858" s="222"/>
      <c r="Y858" s="212"/>
      <c r="Z858" s="212"/>
      <c r="AA858" s="212"/>
      <c r="AB858" s="212"/>
      <c r="AC858" s="212"/>
      <c r="AD858" s="212"/>
      <c r="AE858" s="212"/>
      <c r="AF858" s="212"/>
      <c r="AG858" s="212" t="s">
        <v>231</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
      <c r="A859" s="219"/>
      <c r="B859" s="220"/>
      <c r="C859" s="247" t="s">
        <v>1146</v>
      </c>
      <c r="D859" s="223"/>
      <c r="E859" s="224">
        <v>3.3</v>
      </c>
      <c r="F859" s="222"/>
      <c r="G859" s="222"/>
      <c r="H859" s="222"/>
      <c r="I859" s="222"/>
      <c r="J859" s="222"/>
      <c r="K859" s="222"/>
      <c r="L859" s="222"/>
      <c r="M859" s="222"/>
      <c r="N859" s="221"/>
      <c r="O859" s="221"/>
      <c r="P859" s="221"/>
      <c r="Q859" s="221"/>
      <c r="R859" s="222"/>
      <c r="S859" s="222"/>
      <c r="T859" s="222"/>
      <c r="U859" s="222"/>
      <c r="V859" s="222"/>
      <c r="W859" s="222"/>
      <c r="X859" s="222"/>
      <c r="Y859" s="212"/>
      <c r="Z859" s="212"/>
      <c r="AA859" s="212"/>
      <c r="AB859" s="212"/>
      <c r="AC859" s="212"/>
      <c r="AD859" s="212"/>
      <c r="AE859" s="212"/>
      <c r="AF859" s="212"/>
      <c r="AG859" s="212" t="s">
        <v>231</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19"/>
      <c r="B860" s="220"/>
      <c r="C860" s="247" t="s">
        <v>1147</v>
      </c>
      <c r="D860" s="223"/>
      <c r="E860" s="224">
        <v>1.3</v>
      </c>
      <c r="F860" s="222"/>
      <c r="G860" s="222"/>
      <c r="H860" s="222"/>
      <c r="I860" s="222"/>
      <c r="J860" s="222"/>
      <c r="K860" s="222"/>
      <c r="L860" s="222"/>
      <c r="M860" s="222"/>
      <c r="N860" s="221"/>
      <c r="O860" s="221"/>
      <c r="P860" s="221"/>
      <c r="Q860" s="221"/>
      <c r="R860" s="222"/>
      <c r="S860" s="222"/>
      <c r="T860" s="222"/>
      <c r="U860" s="222"/>
      <c r="V860" s="222"/>
      <c r="W860" s="222"/>
      <c r="X860" s="222"/>
      <c r="Y860" s="212"/>
      <c r="Z860" s="212"/>
      <c r="AA860" s="212"/>
      <c r="AB860" s="212"/>
      <c r="AC860" s="212"/>
      <c r="AD860" s="212"/>
      <c r="AE860" s="212"/>
      <c r="AF860" s="212"/>
      <c r="AG860" s="212" t="s">
        <v>231</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
      <c r="A861" s="219"/>
      <c r="B861" s="220"/>
      <c r="C861" s="247" t="s">
        <v>1148</v>
      </c>
      <c r="D861" s="223"/>
      <c r="E861" s="224">
        <v>1.21</v>
      </c>
      <c r="F861" s="222"/>
      <c r="G861" s="222"/>
      <c r="H861" s="222"/>
      <c r="I861" s="222"/>
      <c r="J861" s="222"/>
      <c r="K861" s="222"/>
      <c r="L861" s="222"/>
      <c r="M861" s="222"/>
      <c r="N861" s="221"/>
      <c r="O861" s="221"/>
      <c r="P861" s="221"/>
      <c r="Q861" s="221"/>
      <c r="R861" s="222"/>
      <c r="S861" s="222"/>
      <c r="T861" s="222"/>
      <c r="U861" s="222"/>
      <c r="V861" s="222"/>
      <c r="W861" s="222"/>
      <c r="X861" s="222"/>
      <c r="Y861" s="212"/>
      <c r="Z861" s="212"/>
      <c r="AA861" s="212"/>
      <c r="AB861" s="212"/>
      <c r="AC861" s="212"/>
      <c r="AD861" s="212"/>
      <c r="AE861" s="212"/>
      <c r="AF861" s="212"/>
      <c r="AG861" s="212" t="s">
        <v>231</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19"/>
      <c r="B862" s="220"/>
      <c r="C862" s="247" t="s">
        <v>1149</v>
      </c>
      <c r="D862" s="223"/>
      <c r="E862" s="224">
        <v>1.21</v>
      </c>
      <c r="F862" s="222"/>
      <c r="G862" s="222"/>
      <c r="H862" s="222"/>
      <c r="I862" s="222"/>
      <c r="J862" s="222"/>
      <c r="K862" s="222"/>
      <c r="L862" s="222"/>
      <c r="M862" s="222"/>
      <c r="N862" s="221"/>
      <c r="O862" s="221"/>
      <c r="P862" s="221"/>
      <c r="Q862" s="221"/>
      <c r="R862" s="222"/>
      <c r="S862" s="222"/>
      <c r="T862" s="222"/>
      <c r="U862" s="222"/>
      <c r="V862" s="222"/>
      <c r="W862" s="222"/>
      <c r="X862" s="222"/>
      <c r="Y862" s="212"/>
      <c r="Z862" s="212"/>
      <c r="AA862" s="212"/>
      <c r="AB862" s="212"/>
      <c r="AC862" s="212"/>
      <c r="AD862" s="212"/>
      <c r="AE862" s="212"/>
      <c r="AF862" s="212"/>
      <c r="AG862" s="212" t="s">
        <v>231</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x14ac:dyDescent="0.2">
      <c r="A863" s="226" t="s">
        <v>219</v>
      </c>
      <c r="B863" s="227" t="s">
        <v>187</v>
      </c>
      <c r="C863" s="243" t="s">
        <v>188</v>
      </c>
      <c r="D863" s="228"/>
      <c r="E863" s="229"/>
      <c r="F863" s="230"/>
      <c r="G863" s="230">
        <f>SUMIF(AG864:AG876,"&lt;&gt;NOR",G864:G876)</f>
        <v>0</v>
      </c>
      <c r="H863" s="230"/>
      <c r="I863" s="230">
        <f>SUM(I864:I876)</f>
        <v>0</v>
      </c>
      <c r="J863" s="230"/>
      <c r="K863" s="230">
        <f>SUM(K864:K876)</f>
        <v>0</v>
      </c>
      <c r="L863" s="230"/>
      <c r="M863" s="230">
        <f>SUM(M864:M876)</f>
        <v>0</v>
      </c>
      <c r="N863" s="229"/>
      <c r="O863" s="229">
        <f>SUM(O864:O876)</f>
        <v>5.58</v>
      </c>
      <c r="P863" s="229"/>
      <c r="Q863" s="229">
        <f>SUM(Q864:Q876)</f>
        <v>0</v>
      </c>
      <c r="R863" s="230"/>
      <c r="S863" s="230"/>
      <c r="T863" s="231"/>
      <c r="U863" s="225"/>
      <c r="V863" s="225">
        <f>SUM(V864:V876)</f>
        <v>31.5</v>
      </c>
      <c r="W863" s="225"/>
      <c r="X863" s="225"/>
      <c r="AG863" t="s">
        <v>220</v>
      </c>
    </row>
    <row r="864" spans="1:60" outlineLevel="1" x14ac:dyDescent="0.2">
      <c r="A864" s="232">
        <v>150</v>
      </c>
      <c r="B864" s="233" t="s">
        <v>1150</v>
      </c>
      <c r="C864" s="244" t="s">
        <v>1151</v>
      </c>
      <c r="D864" s="234" t="s">
        <v>271</v>
      </c>
      <c r="E864" s="235">
        <v>60</v>
      </c>
      <c r="F864" s="236"/>
      <c r="G864" s="237">
        <f>ROUND(E864*F864,2)</f>
        <v>0</v>
      </c>
      <c r="H864" s="236"/>
      <c r="I864" s="237">
        <f>ROUND(E864*H864,2)</f>
        <v>0</v>
      </c>
      <c r="J864" s="236"/>
      <c r="K864" s="237">
        <f>ROUND(E864*J864,2)</f>
        <v>0</v>
      </c>
      <c r="L864" s="237">
        <v>21</v>
      </c>
      <c r="M864" s="237">
        <f>G864*(1+L864/100)</f>
        <v>0</v>
      </c>
      <c r="N864" s="235">
        <v>9.2999999999999999E-2</v>
      </c>
      <c r="O864" s="235">
        <f>ROUND(E864*N864,2)</f>
        <v>5.58</v>
      </c>
      <c r="P864" s="235">
        <v>0</v>
      </c>
      <c r="Q864" s="235">
        <f>ROUND(E864*P864,2)</f>
        <v>0</v>
      </c>
      <c r="R864" s="237"/>
      <c r="S864" s="237" t="s">
        <v>224</v>
      </c>
      <c r="T864" s="238" t="s">
        <v>224</v>
      </c>
      <c r="U864" s="222">
        <v>0.52500000000000002</v>
      </c>
      <c r="V864" s="222">
        <f>ROUND(E864*U864,2)</f>
        <v>31.5</v>
      </c>
      <c r="W864" s="222"/>
      <c r="X864" s="222" t="s">
        <v>273</v>
      </c>
      <c r="Y864" s="212"/>
      <c r="Z864" s="212"/>
      <c r="AA864" s="212"/>
      <c r="AB864" s="212"/>
      <c r="AC864" s="212"/>
      <c r="AD864" s="212"/>
      <c r="AE864" s="212"/>
      <c r="AF864" s="212"/>
      <c r="AG864" s="212" t="s">
        <v>1152</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1" x14ac:dyDescent="0.2">
      <c r="A865" s="219"/>
      <c r="B865" s="220"/>
      <c r="C865" s="247" t="s">
        <v>317</v>
      </c>
      <c r="D865" s="223"/>
      <c r="E865" s="224"/>
      <c r="F865" s="222"/>
      <c r="G865" s="222"/>
      <c r="H865" s="222"/>
      <c r="I865" s="222"/>
      <c r="J865" s="222"/>
      <c r="K865" s="222"/>
      <c r="L865" s="222"/>
      <c r="M865" s="222"/>
      <c r="N865" s="221"/>
      <c r="O865" s="221"/>
      <c r="P865" s="221"/>
      <c r="Q865" s="221"/>
      <c r="R865" s="222"/>
      <c r="S865" s="222"/>
      <c r="T865" s="222"/>
      <c r="U865" s="222"/>
      <c r="V865" s="222"/>
      <c r="W865" s="222"/>
      <c r="X865" s="222"/>
      <c r="Y865" s="212"/>
      <c r="Z865" s="212"/>
      <c r="AA865" s="212"/>
      <c r="AB865" s="212"/>
      <c r="AC865" s="212"/>
      <c r="AD865" s="212"/>
      <c r="AE865" s="212"/>
      <c r="AF865" s="212"/>
      <c r="AG865" s="212" t="s">
        <v>231</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1" x14ac:dyDescent="0.2">
      <c r="A866" s="219"/>
      <c r="B866" s="220"/>
      <c r="C866" s="247" t="s">
        <v>1153</v>
      </c>
      <c r="D866" s="223"/>
      <c r="E866" s="224">
        <v>4</v>
      </c>
      <c r="F866" s="222"/>
      <c r="G866" s="222"/>
      <c r="H866" s="222"/>
      <c r="I866" s="222"/>
      <c r="J866" s="222"/>
      <c r="K866" s="222"/>
      <c r="L866" s="222"/>
      <c r="M866" s="222"/>
      <c r="N866" s="221"/>
      <c r="O866" s="221"/>
      <c r="P866" s="221"/>
      <c r="Q866" s="221"/>
      <c r="R866" s="222"/>
      <c r="S866" s="222"/>
      <c r="T866" s="222"/>
      <c r="U866" s="222"/>
      <c r="V866" s="222"/>
      <c r="W866" s="222"/>
      <c r="X866" s="222"/>
      <c r="Y866" s="212"/>
      <c r="Z866" s="212"/>
      <c r="AA866" s="212"/>
      <c r="AB866" s="212"/>
      <c r="AC866" s="212"/>
      <c r="AD866" s="212"/>
      <c r="AE866" s="212"/>
      <c r="AF866" s="212"/>
      <c r="AG866" s="212" t="s">
        <v>231</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19"/>
      <c r="B867" s="220"/>
      <c r="C867" s="247" t="s">
        <v>1154</v>
      </c>
      <c r="D867" s="223"/>
      <c r="E867" s="224">
        <v>4</v>
      </c>
      <c r="F867" s="222"/>
      <c r="G867" s="222"/>
      <c r="H867" s="222"/>
      <c r="I867" s="222"/>
      <c r="J867" s="222"/>
      <c r="K867" s="222"/>
      <c r="L867" s="222"/>
      <c r="M867" s="222"/>
      <c r="N867" s="221"/>
      <c r="O867" s="221"/>
      <c r="P867" s="221"/>
      <c r="Q867" s="221"/>
      <c r="R867" s="222"/>
      <c r="S867" s="222"/>
      <c r="T867" s="222"/>
      <c r="U867" s="222"/>
      <c r="V867" s="222"/>
      <c r="W867" s="222"/>
      <c r="X867" s="222"/>
      <c r="Y867" s="212"/>
      <c r="Z867" s="212"/>
      <c r="AA867" s="212"/>
      <c r="AB867" s="212"/>
      <c r="AC867" s="212"/>
      <c r="AD867" s="212"/>
      <c r="AE867" s="212"/>
      <c r="AF867" s="212"/>
      <c r="AG867" s="212" t="s">
        <v>231</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1" x14ac:dyDescent="0.2">
      <c r="A868" s="219"/>
      <c r="B868" s="220"/>
      <c r="C868" s="247" t="s">
        <v>1155</v>
      </c>
      <c r="D868" s="223"/>
      <c r="E868" s="224">
        <v>4</v>
      </c>
      <c r="F868" s="222"/>
      <c r="G868" s="222"/>
      <c r="H868" s="222"/>
      <c r="I868" s="222"/>
      <c r="J868" s="222"/>
      <c r="K868" s="222"/>
      <c r="L868" s="222"/>
      <c r="M868" s="222"/>
      <c r="N868" s="221"/>
      <c r="O868" s="221"/>
      <c r="P868" s="221"/>
      <c r="Q868" s="221"/>
      <c r="R868" s="222"/>
      <c r="S868" s="222"/>
      <c r="T868" s="222"/>
      <c r="U868" s="222"/>
      <c r="V868" s="222"/>
      <c r="W868" s="222"/>
      <c r="X868" s="222"/>
      <c r="Y868" s="212"/>
      <c r="Z868" s="212"/>
      <c r="AA868" s="212"/>
      <c r="AB868" s="212"/>
      <c r="AC868" s="212"/>
      <c r="AD868" s="212"/>
      <c r="AE868" s="212"/>
      <c r="AF868" s="212"/>
      <c r="AG868" s="212" t="s">
        <v>231</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19"/>
      <c r="B869" s="220"/>
      <c r="C869" s="247" t="s">
        <v>1156</v>
      </c>
      <c r="D869" s="223"/>
      <c r="E869" s="224">
        <v>4</v>
      </c>
      <c r="F869" s="222"/>
      <c r="G869" s="222"/>
      <c r="H869" s="222"/>
      <c r="I869" s="222"/>
      <c r="J869" s="222"/>
      <c r="K869" s="222"/>
      <c r="L869" s="222"/>
      <c r="M869" s="222"/>
      <c r="N869" s="221"/>
      <c r="O869" s="221"/>
      <c r="P869" s="221"/>
      <c r="Q869" s="221"/>
      <c r="R869" s="222"/>
      <c r="S869" s="222"/>
      <c r="T869" s="222"/>
      <c r="U869" s="222"/>
      <c r="V869" s="222"/>
      <c r="W869" s="222"/>
      <c r="X869" s="222"/>
      <c r="Y869" s="212"/>
      <c r="Z869" s="212"/>
      <c r="AA869" s="212"/>
      <c r="AB869" s="212"/>
      <c r="AC869" s="212"/>
      <c r="AD869" s="212"/>
      <c r="AE869" s="212"/>
      <c r="AF869" s="212"/>
      <c r="AG869" s="212" t="s">
        <v>231</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19"/>
      <c r="B870" s="220"/>
      <c r="C870" s="247" t="s">
        <v>1157</v>
      </c>
      <c r="D870" s="223"/>
      <c r="E870" s="224">
        <v>8</v>
      </c>
      <c r="F870" s="222"/>
      <c r="G870" s="222"/>
      <c r="H870" s="222"/>
      <c r="I870" s="222"/>
      <c r="J870" s="222"/>
      <c r="K870" s="222"/>
      <c r="L870" s="222"/>
      <c r="M870" s="222"/>
      <c r="N870" s="221"/>
      <c r="O870" s="221"/>
      <c r="P870" s="221"/>
      <c r="Q870" s="221"/>
      <c r="R870" s="222"/>
      <c r="S870" s="222"/>
      <c r="T870" s="222"/>
      <c r="U870" s="222"/>
      <c r="V870" s="222"/>
      <c r="W870" s="222"/>
      <c r="X870" s="222"/>
      <c r="Y870" s="212"/>
      <c r="Z870" s="212"/>
      <c r="AA870" s="212"/>
      <c r="AB870" s="212"/>
      <c r="AC870" s="212"/>
      <c r="AD870" s="212"/>
      <c r="AE870" s="212"/>
      <c r="AF870" s="212"/>
      <c r="AG870" s="212" t="s">
        <v>231</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19"/>
      <c r="B871" s="220"/>
      <c r="C871" s="247" t="s">
        <v>1158</v>
      </c>
      <c r="D871" s="223"/>
      <c r="E871" s="224">
        <v>4</v>
      </c>
      <c r="F871" s="222"/>
      <c r="G871" s="222"/>
      <c r="H871" s="222"/>
      <c r="I871" s="222"/>
      <c r="J871" s="222"/>
      <c r="K871" s="222"/>
      <c r="L871" s="222"/>
      <c r="M871" s="222"/>
      <c r="N871" s="221"/>
      <c r="O871" s="221"/>
      <c r="P871" s="221"/>
      <c r="Q871" s="221"/>
      <c r="R871" s="222"/>
      <c r="S871" s="222"/>
      <c r="T871" s="222"/>
      <c r="U871" s="222"/>
      <c r="V871" s="222"/>
      <c r="W871" s="222"/>
      <c r="X871" s="222"/>
      <c r="Y871" s="212"/>
      <c r="Z871" s="212"/>
      <c r="AA871" s="212"/>
      <c r="AB871" s="212"/>
      <c r="AC871" s="212"/>
      <c r="AD871" s="212"/>
      <c r="AE871" s="212"/>
      <c r="AF871" s="212"/>
      <c r="AG871" s="212" t="s">
        <v>231</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1" x14ac:dyDescent="0.2">
      <c r="A872" s="219"/>
      <c r="B872" s="220"/>
      <c r="C872" s="247" t="s">
        <v>324</v>
      </c>
      <c r="D872" s="223"/>
      <c r="E872" s="224"/>
      <c r="F872" s="222"/>
      <c r="G872" s="222"/>
      <c r="H872" s="222"/>
      <c r="I872" s="222"/>
      <c r="J872" s="222"/>
      <c r="K872" s="222"/>
      <c r="L872" s="222"/>
      <c r="M872" s="222"/>
      <c r="N872" s="221"/>
      <c r="O872" s="221"/>
      <c r="P872" s="221"/>
      <c r="Q872" s="221"/>
      <c r="R872" s="222"/>
      <c r="S872" s="222"/>
      <c r="T872" s="222"/>
      <c r="U872" s="222"/>
      <c r="V872" s="222"/>
      <c r="W872" s="222"/>
      <c r="X872" s="222"/>
      <c r="Y872" s="212"/>
      <c r="Z872" s="212"/>
      <c r="AA872" s="212"/>
      <c r="AB872" s="212"/>
      <c r="AC872" s="212"/>
      <c r="AD872" s="212"/>
      <c r="AE872" s="212"/>
      <c r="AF872" s="212"/>
      <c r="AG872" s="212" t="s">
        <v>231</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19"/>
      <c r="B873" s="220"/>
      <c r="C873" s="247" t="s">
        <v>1159</v>
      </c>
      <c r="D873" s="223"/>
      <c r="E873" s="224">
        <v>9.6</v>
      </c>
      <c r="F873" s="222"/>
      <c r="G873" s="222"/>
      <c r="H873" s="222"/>
      <c r="I873" s="222"/>
      <c r="J873" s="222"/>
      <c r="K873" s="222"/>
      <c r="L873" s="222"/>
      <c r="M873" s="222"/>
      <c r="N873" s="221"/>
      <c r="O873" s="221"/>
      <c r="P873" s="221"/>
      <c r="Q873" s="221"/>
      <c r="R873" s="222"/>
      <c r="S873" s="222"/>
      <c r="T873" s="222"/>
      <c r="U873" s="222"/>
      <c r="V873" s="222"/>
      <c r="W873" s="222"/>
      <c r="X873" s="222"/>
      <c r="Y873" s="212"/>
      <c r="Z873" s="212"/>
      <c r="AA873" s="212"/>
      <c r="AB873" s="212"/>
      <c r="AC873" s="212"/>
      <c r="AD873" s="212"/>
      <c r="AE873" s="212"/>
      <c r="AF873" s="212"/>
      <c r="AG873" s="212" t="s">
        <v>231</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19"/>
      <c r="B874" s="220"/>
      <c r="C874" s="247" t="s">
        <v>1160</v>
      </c>
      <c r="D874" s="223"/>
      <c r="E874" s="224">
        <v>6.4</v>
      </c>
      <c r="F874" s="222"/>
      <c r="G874" s="222"/>
      <c r="H874" s="222"/>
      <c r="I874" s="222"/>
      <c r="J874" s="222"/>
      <c r="K874" s="222"/>
      <c r="L874" s="222"/>
      <c r="M874" s="222"/>
      <c r="N874" s="221"/>
      <c r="O874" s="221"/>
      <c r="P874" s="221"/>
      <c r="Q874" s="221"/>
      <c r="R874" s="222"/>
      <c r="S874" s="222"/>
      <c r="T874" s="222"/>
      <c r="U874" s="222"/>
      <c r="V874" s="222"/>
      <c r="W874" s="222"/>
      <c r="X874" s="222"/>
      <c r="Y874" s="212"/>
      <c r="Z874" s="212"/>
      <c r="AA874" s="212"/>
      <c r="AB874" s="212"/>
      <c r="AC874" s="212"/>
      <c r="AD874" s="212"/>
      <c r="AE874" s="212"/>
      <c r="AF874" s="212"/>
      <c r="AG874" s="212" t="s">
        <v>231</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1" x14ac:dyDescent="0.2">
      <c r="A875" s="219"/>
      <c r="B875" s="220"/>
      <c r="C875" s="247" t="s">
        <v>1161</v>
      </c>
      <c r="D875" s="223"/>
      <c r="E875" s="224">
        <v>9.6</v>
      </c>
      <c r="F875" s="222"/>
      <c r="G875" s="222"/>
      <c r="H875" s="222"/>
      <c r="I875" s="222"/>
      <c r="J875" s="222"/>
      <c r="K875" s="222"/>
      <c r="L875" s="222"/>
      <c r="M875" s="222"/>
      <c r="N875" s="221"/>
      <c r="O875" s="221"/>
      <c r="P875" s="221"/>
      <c r="Q875" s="221"/>
      <c r="R875" s="222"/>
      <c r="S875" s="222"/>
      <c r="T875" s="222"/>
      <c r="U875" s="222"/>
      <c r="V875" s="222"/>
      <c r="W875" s="222"/>
      <c r="X875" s="222"/>
      <c r="Y875" s="212"/>
      <c r="Z875" s="212"/>
      <c r="AA875" s="212"/>
      <c r="AB875" s="212"/>
      <c r="AC875" s="212"/>
      <c r="AD875" s="212"/>
      <c r="AE875" s="212"/>
      <c r="AF875" s="212"/>
      <c r="AG875" s="212" t="s">
        <v>231</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19"/>
      <c r="B876" s="220"/>
      <c r="C876" s="247" t="s">
        <v>1162</v>
      </c>
      <c r="D876" s="223"/>
      <c r="E876" s="224">
        <v>6.4</v>
      </c>
      <c r="F876" s="222"/>
      <c r="G876" s="222"/>
      <c r="H876" s="222"/>
      <c r="I876" s="222"/>
      <c r="J876" s="222"/>
      <c r="K876" s="222"/>
      <c r="L876" s="222"/>
      <c r="M876" s="222"/>
      <c r="N876" s="221"/>
      <c r="O876" s="221"/>
      <c r="P876" s="221"/>
      <c r="Q876" s="221"/>
      <c r="R876" s="222"/>
      <c r="S876" s="222"/>
      <c r="T876" s="222"/>
      <c r="U876" s="222"/>
      <c r="V876" s="222"/>
      <c r="W876" s="222"/>
      <c r="X876" s="222"/>
      <c r="Y876" s="212"/>
      <c r="Z876" s="212"/>
      <c r="AA876" s="212"/>
      <c r="AB876" s="212"/>
      <c r="AC876" s="212"/>
      <c r="AD876" s="212"/>
      <c r="AE876" s="212"/>
      <c r="AF876" s="212"/>
      <c r="AG876" s="212" t="s">
        <v>231</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x14ac:dyDescent="0.2">
      <c r="A877" s="3"/>
      <c r="B877" s="4"/>
      <c r="C877" s="248"/>
      <c r="D877" s="6"/>
      <c r="E877" s="3"/>
      <c r="F877" s="3"/>
      <c r="G877" s="3"/>
      <c r="H877" s="3"/>
      <c r="I877" s="3"/>
      <c r="J877" s="3"/>
      <c r="K877" s="3"/>
      <c r="L877" s="3"/>
      <c r="M877" s="3"/>
      <c r="N877" s="3"/>
      <c r="O877" s="3"/>
      <c r="P877" s="3"/>
      <c r="Q877" s="3"/>
      <c r="R877" s="3"/>
      <c r="S877" s="3"/>
      <c r="T877" s="3"/>
      <c r="U877" s="3"/>
      <c r="V877" s="3"/>
      <c r="W877" s="3"/>
      <c r="X877" s="3"/>
      <c r="AE877">
        <v>15</v>
      </c>
      <c r="AF877">
        <v>21</v>
      </c>
      <c r="AG877" t="s">
        <v>206</v>
      </c>
    </row>
    <row r="878" spans="1:60" x14ac:dyDescent="0.2">
      <c r="A878" s="215"/>
      <c r="B878" s="216" t="s">
        <v>29</v>
      </c>
      <c r="C878" s="249"/>
      <c r="D878" s="217"/>
      <c r="E878" s="218"/>
      <c r="F878" s="218"/>
      <c r="G878" s="242">
        <f>G8+G450+G457+G489+G496+G554+G568+G777+G797+G809+G822+G843+G851+G863</f>
        <v>0</v>
      </c>
      <c r="H878" s="3"/>
      <c r="I878" s="3"/>
      <c r="J878" s="3"/>
      <c r="K878" s="3"/>
      <c r="L878" s="3"/>
      <c r="M878" s="3"/>
      <c r="N878" s="3"/>
      <c r="O878" s="3"/>
      <c r="P878" s="3"/>
      <c r="Q878" s="3"/>
      <c r="R878" s="3"/>
      <c r="S878" s="3"/>
      <c r="T878" s="3"/>
      <c r="U878" s="3"/>
      <c r="V878" s="3"/>
      <c r="W878" s="3"/>
      <c r="X878" s="3"/>
      <c r="AE878">
        <f>SUMIF(L7:L876,AE877,G7:G876)</f>
        <v>0</v>
      </c>
      <c r="AF878">
        <f>SUMIF(L7:L876,AF877,G7:G876)</f>
        <v>0</v>
      </c>
      <c r="AG878" t="s">
        <v>264</v>
      </c>
    </row>
    <row r="879" spans="1:60" x14ac:dyDescent="0.2">
      <c r="A879" s="251" t="s">
        <v>1163</v>
      </c>
      <c r="B879" s="251"/>
      <c r="C879" s="248"/>
      <c r="D879" s="6"/>
      <c r="E879" s="3"/>
      <c r="F879" s="3"/>
      <c r="G879" s="3"/>
      <c r="H879" s="3"/>
      <c r="I879" s="3"/>
      <c r="J879" s="3"/>
      <c r="K879" s="3"/>
      <c r="L879" s="3"/>
      <c r="M879" s="3"/>
      <c r="N879" s="3"/>
      <c r="O879" s="3"/>
      <c r="P879" s="3"/>
      <c r="Q879" s="3"/>
      <c r="R879" s="3"/>
      <c r="S879" s="3"/>
      <c r="T879" s="3"/>
      <c r="U879" s="3"/>
      <c r="V879" s="3"/>
      <c r="W879" s="3"/>
      <c r="X879" s="3"/>
    </row>
    <row r="880" spans="1:60" x14ac:dyDescent="0.2">
      <c r="A880" s="3"/>
      <c r="B880" s="4" t="s">
        <v>1164</v>
      </c>
      <c r="C880" s="248" t="s">
        <v>1165</v>
      </c>
      <c r="D880" s="6"/>
      <c r="E880" s="3"/>
      <c r="F880" s="3"/>
      <c r="G880" s="3"/>
      <c r="H880" s="3"/>
      <c r="I880" s="3"/>
      <c r="J880" s="3"/>
      <c r="K880" s="3"/>
      <c r="L880" s="3"/>
      <c r="M880" s="3"/>
      <c r="N880" s="3"/>
      <c r="O880" s="3"/>
      <c r="P880" s="3"/>
      <c r="Q880" s="3"/>
      <c r="R880" s="3"/>
      <c r="S880" s="3"/>
      <c r="T880" s="3"/>
      <c r="U880" s="3"/>
      <c r="V880" s="3"/>
      <c r="W880" s="3"/>
      <c r="X880" s="3"/>
      <c r="AG880" t="s">
        <v>1166</v>
      </c>
    </row>
    <row r="881" spans="1:33" x14ac:dyDescent="0.2">
      <c r="A881" s="3"/>
      <c r="B881" s="4" t="s">
        <v>1167</v>
      </c>
      <c r="C881" s="248" t="s">
        <v>1168</v>
      </c>
      <c r="D881" s="6"/>
      <c r="E881" s="3"/>
      <c r="F881" s="3"/>
      <c r="G881" s="3"/>
      <c r="H881" s="3"/>
      <c r="I881" s="3"/>
      <c r="J881" s="3"/>
      <c r="K881" s="3"/>
      <c r="L881" s="3"/>
      <c r="M881" s="3"/>
      <c r="N881" s="3"/>
      <c r="O881" s="3"/>
      <c r="P881" s="3"/>
      <c r="Q881" s="3"/>
      <c r="R881" s="3"/>
      <c r="S881" s="3"/>
      <c r="T881" s="3"/>
      <c r="U881" s="3"/>
      <c r="V881" s="3"/>
      <c r="W881" s="3"/>
      <c r="X881" s="3"/>
      <c r="AG881" t="s">
        <v>1169</v>
      </c>
    </row>
    <row r="882" spans="1:33" x14ac:dyDescent="0.2">
      <c r="A882" s="3"/>
      <c r="B882" s="4"/>
      <c r="C882" s="248" t="s">
        <v>1170</v>
      </c>
      <c r="D882" s="6"/>
      <c r="E882" s="3"/>
      <c r="F882" s="3"/>
      <c r="G882" s="3"/>
      <c r="H882" s="3"/>
      <c r="I882" s="3"/>
      <c r="J882" s="3"/>
      <c r="K882" s="3"/>
      <c r="L882" s="3"/>
      <c r="M882" s="3"/>
      <c r="N882" s="3"/>
      <c r="O882" s="3"/>
      <c r="P882" s="3"/>
      <c r="Q882" s="3"/>
      <c r="R882" s="3"/>
      <c r="S882" s="3"/>
      <c r="T882" s="3"/>
      <c r="U882" s="3"/>
      <c r="V882" s="3"/>
      <c r="W882" s="3"/>
      <c r="X882" s="3"/>
      <c r="AG882" t="s">
        <v>1171</v>
      </c>
    </row>
    <row r="883" spans="1:33" x14ac:dyDescent="0.2">
      <c r="A883" s="3"/>
      <c r="B883" s="4"/>
      <c r="C883" s="248"/>
      <c r="D883" s="6"/>
      <c r="E883" s="3"/>
      <c r="F883" s="3"/>
      <c r="G883" s="3"/>
      <c r="H883" s="3"/>
      <c r="I883" s="3"/>
      <c r="J883" s="3"/>
      <c r="K883" s="3"/>
      <c r="L883" s="3"/>
      <c r="M883" s="3"/>
      <c r="N883" s="3"/>
      <c r="O883" s="3"/>
      <c r="P883" s="3"/>
      <c r="Q883" s="3"/>
      <c r="R883" s="3"/>
      <c r="S883" s="3"/>
      <c r="T883" s="3"/>
      <c r="U883" s="3"/>
      <c r="V883" s="3"/>
      <c r="W883" s="3"/>
      <c r="X883" s="3"/>
    </row>
    <row r="884" spans="1:33" x14ac:dyDescent="0.2">
      <c r="C884" s="250"/>
      <c r="D884" s="10"/>
      <c r="AG884" t="s">
        <v>266</v>
      </c>
    </row>
    <row r="885" spans="1:33" x14ac:dyDescent="0.2">
      <c r="D885" s="10"/>
    </row>
    <row r="886" spans="1:33" x14ac:dyDescent="0.2">
      <c r="D886" s="10"/>
    </row>
    <row r="887" spans="1:33" x14ac:dyDescent="0.2">
      <c r="D887" s="10"/>
    </row>
    <row r="888" spans="1:33" x14ac:dyDescent="0.2">
      <c r="D888" s="10"/>
    </row>
    <row r="889" spans="1:33" x14ac:dyDescent="0.2">
      <c r="D889" s="10"/>
    </row>
    <row r="890" spans="1:33" x14ac:dyDescent="0.2">
      <c r="D890" s="10"/>
    </row>
    <row r="891" spans="1:33" x14ac:dyDescent="0.2">
      <c r="D891" s="10"/>
    </row>
    <row r="892" spans="1:33" x14ac:dyDescent="0.2">
      <c r="D892" s="10"/>
    </row>
    <row r="893" spans="1:33" x14ac:dyDescent="0.2">
      <c r="D893" s="10"/>
    </row>
    <row r="894" spans="1:33" x14ac:dyDescent="0.2">
      <c r="D894" s="10"/>
    </row>
    <row r="895" spans="1:33" x14ac:dyDescent="0.2">
      <c r="D895" s="10"/>
    </row>
    <row r="896" spans="1:33"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1Kl5/hLCgfEA9kPruoxm4laJJtJCDkoumLykP2OaZ7skzwo4IFHqYOUlP/1AaaSb2giT1WH67pH0AmKLjRciA==" saltValue="VKHYZrQiJ5KnwSOmdFzJsA==" spinCount="100000" sheet="1"/>
  <mergeCells count="94">
    <mergeCell ref="C763:G763"/>
    <mergeCell ref="C799:G799"/>
    <mergeCell ref="C803:G803"/>
    <mergeCell ref="C807:G807"/>
    <mergeCell ref="C845:G845"/>
    <mergeCell ref="C853:G853"/>
    <mergeCell ref="C726:G726"/>
    <mergeCell ref="C737:G737"/>
    <mergeCell ref="C739:G739"/>
    <mergeCell ref="C758:G758"/>
    <mergeCell ref="C759:G759"/>
    <mergeCell ref="C762:G762"/>
    <mergeCell ref="C664:G664"/>
    <mergeCell ref="C667:G667"/>
    <mergeCell ref="C677:G677"/>
    <mergeCell ref="C680:G680"/>
    <mergeCell ref="C703:G703"/>
    <mergeCell ref="C721:G721"/>
    <mergeCell ref="C606:G606"/>
    <mergeCell ref="C611:G611"/>
    <mergeCell ref="C614:G614"/>
    <mergeCell ref="C617:G617"/>
    <mergeCell ref="C643:G643"/>
    <mergeCell ref="C660:G660"/>
    <mergeCell ref="C587:G587"/>
    <mergeCell ref="C590:G590"/>
    <mergeCell ref="C593:G593"/>
    <mergeCell ref="C596:G596"/>
    <mergeCell ref="C600:G600"/>
    <mergeCell ref="C603:G603"/>
    <mergeCell ref="C566:G566"/>
    <mergeCell ref="C570:G570"/>
    <mergeCell ref="C574:G574"/>
    <mergeCell ref="C577:G577"/>
    <mergeCell ref="C581:G581"/>
    <mergeCell ref="C584:G584"/>
    <mergeCell ref="C528:G528"/>
    <mergeCell ref="C543:G543"/>
    <mergeCell ref="C556:G556"/>
    <mergeCell ref="C557:G557"/>
    <mergeCell ref="C560:G560"/>
    <mergeCell ref="C563:G563"/>
    <mergeCell ref="C464:G464"/>
    <mergeCell ref="C465:G465"/>
    <mergeCell ref="C472:G472"/>
    <mergeCell ref="C477:G477"/>
    <mergeCell ref="C498:G498"/>
    <mergeCell ref="C525:G525"/>
    <mergeCell ref="C350:G350"/>
    <mergeCell ref="C400:G400"/>
    <mergeCell ref="C426:G426"/>
    <mergeCell ref="C429:G429"/>
    <mergeCell ref="C432:G432"/>
    <mergeCell ref="C459:G459"/>
    <mergeCell ref="C308:G308"/>
    <mergeCell ref="C313:G313"/>
    <mergeCell ref="C326:G326"/>
    <mergeCell ref="C332:G332"/>
    <mergeCell ref="C342:G342"/>
    <mergeCell ref="C349:G349"/>
    <mergeCell ref="C277:G277"/>
    <mergeCell ref="C280:G280"/>
    <mergeCell ref="C283:G283"/>
    <mergeCell ref="C286:G286"/>
    <mergeCell ref="C297:G297"/>
    <mergeCell ref="C303:G303"/>
    <mergeCell ref="C217:G217"/>
    <mergeCell ref="C220:G220"/>
    <mergeCell ref="C225:G225"/>
    <mergeCell ref="C264:G264"/>
    <mergeCell ref="C269:G269"/>
    <mergeCell ref="C272:G272"/>
    <mergeCell ref="C125:G125"/>
    <mergeCell ref="C140:G140"/>
    <mergeCell ref="C150:G150"/>
    <mergeCell ref="C154:G154"/>
    <mergeCell ref="C157:G157"/>
    <mergeCell ref="C161:G161"/>
    <mergeCell ref="C62:G62"/>
    <mergeCell ref="C76:G76"/>
    <mergeCell ref="C79:G79"/>
    <mergeCell ref="C83:G83"/>
    <mergeCell ref="C88:G88"/>
    <mergeCell ref="C91:G91"/>
    <mergeCell ref="A1:G1"/>
    <mergeCell ref="C2:G2"/>
    <mergeCell ref="C3:G3"/>
    <mergeCell ref="C4:G4"/>
    <mergeCell ref="A879:B879"/>
    <mergeCell ref="C10:G10"/>
    <mergeCell ref="C13:G13"/>
    <mergeCell ref="C32:G32"/>
    <mergeCell ref="C51:G51"/>
    <mergeCell ref="C57:G57"/>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267</v>
      </c>
      <c r="B1" s="197"/>
      <c r="C1" s="197"/>
      <c r="D1" s="197"/>
      <c r="E1" s="197"/>
      <c r="F1" s="197"/>
      <c r="G1" s="197"/>
      <c r="AG1" t="s">
        <v>192</v>
      </c>
    </row>
    <row r="2" spans="1:60" ht="24.95" customHeight="1" x14ac:dyDescent="0.2">
      <c r="A2" s="198" t="s">
        <v>7</v>
      </c>
      <c r="B2" s="48" t="s">
        <v>44</v>
      </c>
      <c r="C2" s="201" t="s">
        <v>45</v>
      </c>
      <c r="D2" s="199"/>
      <c r="E2" s="199"/>
      <c r="F2" s="199"/>
      <c r="G2" s="200"/>
      <c r="AG2" t="s">
        <v>193</v>
      </c>
    </row>
    <row r="3" spans="1:60" ht="24.95" customHeight="1" x14ac:dyDescent="0.2">
      <c r="A3" s="198" t="s">
        <v>8</v>
      </c>
      <c r="B3" s="48" t="s">
        <v>66</v>
      </c>
      <c r="C3" s="201" t="s">
        <v>67</v>
      </c>
      <c r="D3" s="199"/>
      <c r="E3" s="199"/>
      <c r="F3" s="199"/>
      <c r="G3" s="200"/>
      <c r="AC3" s="177" t="s">
        <v>268</v>
      </c>
      <c r="AG3" t="s">
        <v>196</v>
      </c>
    </row>
    <row r="4" spans="1:60" ht="24.95" customHeight="1" x14ac:dyDescent="0.2">
      <c r="A4" s="202" t="s">
        <v>9</v>
      </c>
      <c r="B4" s="203" t="s">
        <v>61</v>
      </c>
      <c r="C4" s="204" t="s">
        <v>67</v>
      </c>
      <c r="D4" s="205"/>
      <c r="E4" s="205"/>
      <c r="F4" s="205"/>
      <c r="G4" s="206"/>
      <c r="AG4" t="s">
        <v>197</v>
      </c>
    </row>
    <row r="5" spans="1:60" x14ac:dyDescent="0.2">
      <c r="D5" s="10"/>
    </row>
    <row r="6" spans="1:60" ht="38.25" x14ac:dyDescent="0.2">
      <c r="A6" s="208" t="s">
        <v>198</v>
      </c>
      <c r="B6" s="210" t="s">
        <v>199</v>
      </c>
      <c r="C6" s="210" t="s">
        <v>200</v>
      </c>
      <c r="D6" s="209" t="s">
        <v>201</v>
      </c>
      <c r="E6" s="208" t="s">
        <v>202</v>
      </c>
      <c r="F6" s="207" t="s">
        <v>203</v>
      </c>
      <c r="G6" s="208" t="s">
        <v>29</v>
      </c>
      <c r="H6" s="211" t="s">
        <v>30</v>
      </c>
      <c r="I6" s="211" t="s">
        <v>204</v>
      </c>
      <c r="J6" s="211" t="s">
        <v>31</v>
      </c>
      <c r="K6" s="211" t="s">
        <v>205</v>
      </c>
      <c r="L6" s="211" t="s">
        <v>206</v>
      </c>
      <c r="M6" s="211" t="s">
        <v>207</v>
      </c>
      <c r="N6" s="211" t="s">
        <v>208</v>
      </c>
      <c r="O6" s="211" t="s">
        <v>209</v>
      </c>
      <c r="P6" s="211" t="s">
        <v>210</v>
      </c>
      <c r="Q6" s="211" t="s">
        <v>211</v>
      </c>
      <c r="R6" s="211" t="s">
        <v>212</v>
      </c>
      <c r="S6" s="211" t="s">
        <v>213</v>
      </c>
      <c r="T6" s="211" t="s">
        <v>214</v>
      </c>
      <c r="U6" s="211" t="s">
        <v>215</v>
      </c>
      <c r="V6" s="211" t="s">
        <v>216</v>
      </c>
      <c r="W6" s="211" t="s">
        <v>217</v>
      </c>
      <c r="X6" s="211" t="s">
        <v>218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6" t="s">
        <v>219</v>
      </c>
      <c r="B8" s="227" t="s">
        <v>61</v>
      </c>
      <c r="C8" s="243" t="s">
        <v>150</v>
      </c>
      <c r="D8" s="228"/>
      <c r="E8" s="229"/>
      <c r="F8" s="230"/>
      <c r="G8" s="230">
        <f>SUMIF(AG9:AG84,"&lt;&gt;NOR",G9:G84)</f>
        <v>0</v>
      </c>
      <c r="H8" s="230"/>
      <c r="I8" s="230">
        <f>SUM(I9:I84)</f>
        <v>0</v>
      </c>
      <c r="J8" s="230"/>
      <c r="K8" s="230">
        <f>SUM(K9:K84)</f>
        <v>0</v>
      </c>
      <c r="L8" s="230"/>
      <c r="M8" s="230">
        <f>SUM(M9:M84)</f>
        <v>0</v>
      </c>
      <c r="N8" s="229"/>
      <c r="O8" s="229">
        <f>SUM(O9:O84)</f>
        <v>678.89</v>
      </c>
      <c r="P8" s="229"/>
      <c r="Q8" s="229">
        <f>SUM(Q9:Q84)</f>
        <v>0</v>
      </c>
      <c r="R8" s="230"/>
      <c r="S8" s="230"/>
      <c r="T8" s="231"/>
      <c r="U8" s="225"/>
      <c r="V8" s="225">
        <f>SUM(V9:V84)</f>
        <v>211.05</v>
      </c>
      <c r="W8" s="225"/>
      <c r="X8" s="225"/>
      <c r="AG8" t="s">
        <v>220</v>
      </c>
    </row>
    <row r="9" spans="1:60" ht="33.75" outlineLevel="1" x14ac:dyDescent="0.2">
      <c r="A9" s="232">
        <v>1</v>
      </c>
      <c r="B9" s="233" t="s">
        <v>1172</v>
      </c>
      <c r="C9" s="244" t="s">
        <v>1173</v>
      </c>
      <c r="D9" s="234" t="s">
        <v>516</v>
      </c>
      <c r="E9" s="235">
        <v>175</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652</v>
      </c>
      <c r="S9" s="237" t="s">
        <v>224</v>
      </c>
      <c r="T9" s="238" t="s">
        <v>224</v>
      </c>
      <c r="U9" s="222">
        <v>0.20899999999999999</v>
      </c>
      <c r="V9" s="222">
        <f>ROUND(E9*U9,2)</f>
        <v>36.58</v>
      </c>
      <c r="W9" s="222"/>
      <c r="X9" s="222" t="s">
        <v>273</v>
      </c>
      <c r="Y9" s="212"/>
      <c r="Z9" s="212"/>
      <c r="AA9" s="212"/>
      <c r="AB9" s="212"/>
      <c r="AC9" s="212"/>
      <c r="AD9" s="212"/>
      <c r="AE9" s="212"/>
      <c r="AF9" s="212"/>
      <c r="AG9" s="212" t="s">
        <v>274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6" t="s">
        <v>1174</v>
      </c>
      <c r="D10" s="258"/>
      <c r="E10" s="258"/>
      <c r="F10" s="258"/>
      <c r="G10" s="258"/>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276</v>
      </c>
      <c r="AH10" s="212"/>
      <c r="AI10" s="212"/>
      <c r="AJ10" s="212"/>
      <c r="AK10" s="212"/>
      <c r="AL10" s="212"/>
      <c r="AM10" s="212"/>
      <c r="AN10" s="212"/>
      <c r="AO10" s="212"/>
      <c r="AP10" s="212"/>
      <c r="AQ10" s="212"/>
      <c r="AR10" s="212"/>
      <c r="AS10" s="212"/>
      <c r="AT10" s="212"/>
      <c r="AU10" s="212"/>
      <c r="AV10" s="212"/>
      <c r="AW10" s="212"/>
      <c r="AX10" s="212"/>
      <c r="AY10" s="212"/>
      <c r="AZ10" s="212"/>
      <c r="BA10" s="240" t="str">
        <f>C10</f>
        <v>tl. do 10 cm s nařezáním, vyrýpnutím, zvednutím, přemístěním a složením na vzdálenost do 50 m nebo s naložením na dopravní prostředek,</v>
      </c>
      <c r="BB10" s="212"/>
      <c r="BC10" s="212"/>
      <c r="BD10" s="212"/>
      <c r="BE10" s="212"/>
      <c r="BF10" s="212"/>
      <c r="BG10" s="212"/>
      <c r="BH10" s="212"/>
    </row>
    <row r="11" spans="1:60" outlineLevel="1" x14ac:dyDescent="0.2">
      <c r="A11" s="219"/>
      <c r="B11" s="220"/>
      <c r="C11" s="247" t="s">
        <v>1175</v>
      </c>
      <c r="D11" s="223"/>
      <c r="E11" s="224">
        <v>175</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231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2">
        <v>2</v>
      </c>
      <c r="B12" s="233" t="s">
        <v>1176</v>
      </c>
      <c r="C12" s="244" t="s">
        <v>1177</v>
      </c>
      <c r="D12" s="234" t="s">
        <v>331</v>
      </c>
      <c r="E12" s="235">
        <v>359.45</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272</v>
      </c>
      <c r="S12" s="237" t="s">
        <v>224</v>
      </c>
      <c r="T12" s="238" t="s">
        <v>224</v>
      </c>
      <c r="U12" s="222">
        <v>0.22</v>
      </c>
      <c r="V12" s="222">
        <f>ROUND(E12*U12,2)</f>
        <v>79.08</v>
      </c>
      <c r="W12" s="222"/>
      <c r="X12" s="222" t="s">
        <v>273</v>
      </c>
      <c r="Y12" s="212"/>
      <c r="Z12" s="212"/>
      <c r="AA12" s="212"/>
      <c r="AB12" s="212"/>
      <c r="AC12" s="212"/>
      <c r="AD12" s="212"/>
      <c r="AE12" s="212"/>
      <c r="AF12" s="212"/>
      <c r="AG12" s="212" t="s">
        <v>274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6" t="s">
        <v>1178</v>
      </c>
      <c r="D13" s="258"/>
      <c r="E13" s="258"/>
      <c r="F13" s="258"/>
      <c r="G13" s="258"/>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276</v>
      </c>
      <c r="AH13" s="212"/>
      <c r="AI13" s="212"/>
      <c r="AJ13" s="212"/>
      <c r="AK13" s="212"/>
      <c r="AL13" s="212"/>
      <c r="AM13" s="212"/>
      <c r="AN13" s="212"/>
      <c r="AO13" s="212"/>
      <c r="AP13" s="212"/>
      <c r="AQ13" s="212"/>
      <c r="AR13" s="212"/>
      <c r="AS13" s="212"/>
      <c r="AT13" s="212"/>
      <c r="AU13" s="212"/>
      <c r="AV13" s="212"/>
      <c r="AW13" s="212"/>
      <c r="AX13" s="212"/>
      <c r="AY13" s="212"/>
      <c r="AZ13" s="212"/>
      <c r="BA13" s="240" t="str">
        <f>C13</f>
        <v>s přemístěním výkopku v příčných profilech na vzdálenost do 15 m nebo s naložením na dopravní prostředek.</v>
      </c>
      <c r="BB13" s="212"/>
      <c r="BC13" s="212"/>
      <c r="BD13" s="212"/>
      <c r="BE13" s="212"/>
      <c r="BF13" s="212"/>
      <c r="BG13" s="212"/>
      <c r="BH13" s="212"/>
    </row>
    <row r="14" spans="1:60" outlineLevel="1" x14ac:dyDescent="0.2">
      <c r="A14" s="219"/>
      <c r="B14" s="220"/>
      <c r="C14" s="247" t="s">
        <v>1179</v>
      </c>
      <c r="D14" s="223"/>
      <c r="E14" s="224"/>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231</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47" t="s">
        <v>1180</v>
      </c>
      <c r="D15" s="223"/>
      <c r="E15" s="224">
        <v>66.5</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231</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47" t="s">
        <v>1181</v>
      </c>
      <c r="D16" s="223"/>
      <c r="E16" s="224">
        <v>292.95</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231</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2">
        <v>3</v>
      </c>
      <c r="B17" s="233" t="s">
        <v>1182</v>
      </c>
      <c r="C17" s="244" t="s">
        <v>1183</v>
      </c>
      <c r="D17" s="234" t="s">
        <v>331</v>
      </c>
      <c r="E17" s="235">
        <v>1.2073499999999999</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272</v>
      </c>
      <c r="S17" s="237" t="s">
        <v>224</v>
      </c>
      <c r="T17" s="238" t="s">
        <v>224</v>
      </c>
      <c r="U17" s="222">
        <v>0.78</v>
      </c>
      <c r="V17" s="222">
        <f>ROUND(E17*U17,2)</f>
        <v>0.94</v>
      </c>
      <c r="W17" s="222"/>
      <c r="X17" s="222" t="s">
        <v>273</v>
      </c>
      <c r="Y17" s="212"/>
      <c r="Z17" s="212"/>
      <c r="AA17" s="212"/>
      <c r="AB17" s="212"/>
      <c r="AC17" s="212"/>
      <c r="AD17" s="212"/>
      <c r="AE17" s="212"/>
      <c r="AF17" s="212"/>
      <c r="AG17" s="212" t="s">
        <v>274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6" t="s">
        <v>382</v>
      </c>
      <c r="D18" s="258"/>
      <c r="E18" s="258"/>
      <c r="F18" s="258"/>
      <c r="G18" s="258"/>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276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7" t="s">
        <v>1184</v>
      </c>
      <c r="D19" s="223"/>
      <c r="E19" s="224">
        <v>1</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231</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47" t="s">
        <v>1185</v>
      </c>
      <c r="D20" s="223"/>
      <c r="E20" s="224">
        <v>0.20735000000000001</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231</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2">
        <v>4</v>
      </c>
      <c r="B21" s="233" t="s">
        <v>1186</v>
      </c>
      <c r="C21" s="244" t="s">
        <v>1187</v>
      </c>
      <c r="D21" s="234" t="s">
        <v>331</v>
      </c>
      <c r="E21" s="235">
        <v>30.48</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t="s">
        <v>272</v>
      </c>
      <c r="S21" s="237" t="s">
        <v>224</v>
      </c>
      <c r="T21" s="238" t="s">
        <v>224</v>
      </c>
      <c r="U21" s="222">
        <v>0.37</v>
      </c>
      <c r="V21" s="222">
        <f>ROUND(E21*U21,2)</f>
        <v>11.28</v>
      </c>
      <c r="W21" s="222"/>
      <c r="X21" s="222" t="s">
        <v>273</v>
      </c>
      <c r="Y21" s="212"/>
      <c r="Z21" s="212"/>
      <c r="AA21" s="212"/>
      <c r="AB21" s="212"/>
      <c r="AC21" s="212"/>
      <c r="AD21" s="212"/>
      <c r="AE21" s="212"/>
      <c r="AF21" s="212"/>
      <c r="AG21" s="212" t="s">
        <v>274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19"/>
      <c r="B22" s="220"/>
      <c r="C22" s="266" t="s">
        <v>1188</v>
      </c>
      <c r="D22" s="258"/>
      <c r="E22" s="258"/>
      <c r="F22" s="258"/>
      <c r="G22" s="258"/>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276</v>
      </c>
      <c r="AH22" s="212"/>
      <c r="AI22" s="212"/>
      <c r="AJ22" s="212"/>
      <c r="AK22" s="212"/>
      <c r="AL22" s="212"/>
      <c r="AM22" s="212"/>
      <c r="AN22" s="212"/>
      <c r="AO22" s="212"/>
      <c r="AP22" s="212"/>
      <c r="AQ22" s="212"/>
      <c r="AR22" s="212"/>
      <c r="AS22" s="212"/>
      <c r="AT22" s="212"/>
      <c r="AU22" s="212"/>
      <c r="AV22" s="212"/>
      <c r="AW22" s="212"/>
      <c r="AX22" s="212"/>
      <c r="AY22" s="212"/>
      <c r="AZ22" s="212"/>
      <c r="BA22" s="240" t="str">
        <f>C22</f>
        <v>zapažených i nezapažených s urovnáním dna do předepsaného profilu a spádu, s přehozením výkopku na přilehlém terénu na vzdálenost do 3 m od podélné osy rýhy nebo s naložením výkopku na dopravní prostředek.</v>
      </c>
      <c r="BB22" s="212"/>
      <c r="BC22" s="212"/>
      <c r="BD22" s="212"/>
      <c r="BE22" s="212"/>
      <c r="BF22" s="212"/>
      <c r="BG22" s="212"/>
      <c r="BH22" s="212"/>
    </row>
    <row r="23" spans="1:60" outlineLevel="1" x14ac:dyDescent="0.2">
      <c r="A23" s="219"/>
      <c r="B23" s="220"/>
      <c r="C23" s="247" t="s">
        <v>1189</v>
      </c>
      <c r="D23" s="223"/>
      <c r="E23" s="224">
        <v>30.48</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231</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2">
        <v>5</v>
      </c>
      <c r="B24" s="233" t="s">
        <v>1190</v>
      </c>
      <c r="C24" s="244" t="s">
        <v>1191</v>
      </c>
      <c r="D24" s="234" t="s">
        <v>331</v>
      </c>
      <c r="E24" s="235">
        <v>15.085000000000001</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t="s">
        <v>272</v>
      </c>
      <c r="S24" s="237" t="s">
        <v>224</v>
      </c>
      <c r="T24" s="238" t="s">
        <v>224</v>
      </c>
      <c r="U24" s="222">
        <v>0.37</v>
      </c>
      <c r="V24" s="222">
        <f>ROUND(E24*U24,2)</f>
        <v>5.58</v>
      </c>
      <c r="W24" s="222"/>
      <c r="X24" s="222" t="s">
        <v>273</v>
      </c>
      <c r="Y24" s="212"/>
      <c r="Z24" s="212"/>
      <c r="AA24" s="212"/>
      <c r="AB24" s="212"/>
      <c r="AC24" s="212"/>
      <c r="AD24" s="212"/>
      <c r="AE24" s="212"/>
      <c r="AF24" s="212"/>
      <c r="AG24" s="212" t="s">
        <v>274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19"/>
      <c r="B25" s="220"/>
      <c r="C25" s="266" t="s">
        <v>418</v>
      </c>
      <c r="D25" s="258"/>
      <c r="E25" s="258"/>
      <c r="F25" s="258"/>
      <c r="G25" s="258"/>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276</v>
      </c>
      <c r="AH25" s="212"/>
      <c r="AI25" s="212"/>
      <c r="AJ25" s="212"/>
      <c r="AK25" s="212"/>
      <c r="AL25" s="212"/>
      <c r="AM25" s="212"/>
      <c r="AN25" s="212"/>
      <c r="AO25" s="212"/>
      <c r="AP25" s="212"/>
      <c r="AQ25" s="212"/>
      <c r="AR25" s="212"/>
      <c r="AS25" s="212"/>
      <c r="AT25" s="212"/>
      <c r="AU25" s="212"/>
      <c r="AV25" s="212"/>
      <c r="AW25" s="212"/>
      <c r="AX25" s="212"/>
      <c r="AY25" s="212"/>
      <c r="AZ25" s="212"/>
      <c r="BA25" s="240"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12"/>
      <c r="BC25" s="212"/>
      <c r="BD25" s="212"/>
      <c r="BE25" s="212"/>
      <c r="BF25" s="212"/>
      <c r="BG25" s="212"/>
      <c r="BH25" s="212"/>
    </row>
    <row r="26" spans="1:60" outlineLevel="1" x14ac:dyDescent="0.2">
      <c r="A26" s="219"/>
      <c r="B26" s="220"/>
      <c r="C26" s="247" t="s">
        <v>1192</v>
      </c>
      <c r="D26" s="223"/>
      <c r="E26" s="224">
        <v>9.4600000000000009</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231</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47" t="s">
        <v>1193</v>
      </c>
      <c r="D27" s="223"/>
      <c r="E27" s="224">
        <v>5.625</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231</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2">
        <v>6</v>
      </c>
      <c r="B28" s="233" t="s">
        <v>562</v>
      </c>
      <c r="C28" s="244" t="s">
        <v>563</v>
      </c>
      <c r="D28" s="234" t="s">
        <v>331</v>
      </c>
      <c r="E28" s="235">
        <v>16.2</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t="s">
        <v>272</v>
      </c>
      <c r="S28" s="237" t="s">
        <v>224</v>
      </c>
      <c r="T28" s="238" t="s">
        <v>224</v>
      </c>
      <c r="U28" s="222">
        <v>1.0999999999999999E-2</v>
      </c>
      <c r="V28" s="222">
        <f>ROUND(E28*U28,2)</f>
        <v>0.18</v>
      </c>
      <c r="W28" s="222"/>
      <c r="X28" s="222" t="s">
        <v>273</v>
      </c>
      <c r="Y28" s="212"/>
      <c r="Z28" s="212"/>
      <c r="AA28" s="212"/>
      <c r="AB28" s="212"/>
      <c r="AC28" s="212"/>
      <c r="AD28" s="212"/>
      <c r="AE28" s="212"/>
      <c r="AF28" s="212"/>
      <c r="AG28" s="212" t="s">
        <v>274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6" t="s">
        <v>558</v>
      </c>
      <c r="D29" s="258"/>
      <c r="E29" s="258"/>
      <c r="F29" s="258"/>
      <c r="G29" s="258"/>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276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47" t="s">
        <v>1194</v>
      </c>
      <c r="D30" s="223"/>
      <c r="E30" s="224"/>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231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47" t="s">
        <v>1195</v>
      </c>
      <c r="D31" s="223"/>
      <c r="E31" s="224"/>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231</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47" t="s">
        <v>1196</v>
      </c>
      <c r="D32" s="223"/>
      <c r="E32" s="224">
        <v>16.2</v>
      </c>
      <c r="F32" s="222"/>
      <c r="G32" s="222"/>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231</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2">
        <v>7</v>
      </c>
      <c r="B33" s="233" t="s">
        <v>567</v>
      </c>
      <c r="C33" s="244" t="s">
        <v>568</v>
      </c>
      <c r="D33" s="234" t="s">
        <v>331</v>
      </c>
      <c r="E33" s="235">
        <v>405.01499999999999</v>
      </c>
      <c r="F33" s="236"/>
      <c r="G33" s="237">
        <f>ROUND(E33*F33,2)</f>
        <v>0</v>
      </c>
      <c r="H33" s="236"/>
      <c r="I33" s="237">
        <f>ROUND(E33*H33,2)</f>
        <v>0</v>
      </c>
      <c r="J33" s="236"/>
      <c r="K33" s="237">
        <f>ROUND(E33*J33,2)</f>
        <v>0</v>
      </c>
      <c r="L33" s="237">
        <v>21</v>
      </c>
      <c r="M33" s="237">
        <f>G33*(1+L33/100)</f>
        <v>0</v>
      </c>
      <c r="N33" s="235">
        <v>0</v>
      </c>
      <c r="O33" s="235">
        <f>ROUND(E33*N33,2)</f>
        <v>0</v>
      </c>
      <c r="P33" s="235">
        <v>0</v>
      </c>
      <c r="Q33" s="235">
        <f>ROUND(E33*P33,2)</f>
        <v>0</v>
      </c>
      <c r="R33" s="237" t="s">
        <v>272</v>
      </c>
      <c r="S33" s="237" t="s">
        <v>224</v>
      </c>
      <c r="T33" s="238" t="s">
        <v>224</v>
      </c>
      <c r="U33" s="222">
        <v>0.01</v>
      </c>
      <c r="V33" s="222">
        <f>ROUND(E33*U33,2)</f>
        <v>4.05</v>
      </c>
      <c r="W33" s="222"/>
      <c r="X33" s="222" t="s">
        <v>273</v>
      </c>
      <c r="Y33" s="212"/>
      <c r="Z33" s="212"/>
      <c r="AA33" s="212"/>
      <c r="AB33" s="212"/>
      <c r="AC33" s="212"/>
      <c r="AD33" s="212"/>
      <c r="AE33" s="212"/>
      <c r="AF33" s="212"/>
      <c r="AG33" s="212" t="s">
        <v>274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6" t="s">
        <v>558</v>
      </c>
      <c r="D34" s="258"/>
      <c r="E34" s="258"/>
      <c r="F34" s="258"/>
      <c r="G34" s="258"/>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276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47" t="s">
        <v>1197</v>
      </c>
      <c r="D35" s="223"/>
      <c r="E35" s="224"/>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231</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47" t="s">
        <v>1198</v>
      </c>
      <c r="D36" s="223"/>
      <c r="E36" s="224">
        <v>359.45</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231</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47" t="s">
        <v>1199</v>
      </c>
      <c r="D37" s="223"/>
      <c r="E37" s="224"/>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231</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47" t="s">
        <v>1200</v>
      </c>
      <c r="D38" s="223"/>
      <c r="E38" s="224">
        <v>30.48</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231</v>
      </c>
      <c r="AH38" s="212">
        <v>5</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47" t="s">
        <v>1201</v>
      </c>
      <c r="D39" s="223"/>
      <c r="E39" s="224">
        <v>15.085000000000001</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231</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2">
        <v>8</v>
      </c>
      <c r="B40" s="233" t="s">
        <v>577</v>
      </c>
      <c r="C40" s="244" t="s">
        <v>578</v>
      </c>
      <c r="D40" s="234" t="s">
        <v>331</v>
      </c>
      <c r="E40" s="235">
        <v>1.2073499999999999</v>
      </c>
      <c r="F40" s="236"/>
      <c r="G40" s="237">
        <f>ROUND(E40*F40,2)</f>
        <v>0</v>
      </c>
      <c r="H40" s="236"/>
      <c r="I40" s="237">
        <f>ROUND(E40*H40,2)</f>
        <v>0</v>
      </c>
      <c r="J40" s="236"/>
      <c r="K40" s="237">
        <f>ROUND(E40*J40,2)</f>
        <v>0</v>
      </c>
      <c r="L40" s="237">
        <v>21</v>
      </c>
      <c r="M40" s="237">
        <f>G40*(1+L40/100)</f>
        <v>0</v>
      </c>
      <c r="N40" s="235">
        <v>0</v>
      </c>
      <c r="O40" s="235">
        <f>ROUND(E40*N40,2)</f>
        <v>0</v>
      </c>
      <c r="P40" s="235">
        <v>0</v>
      </c>
      <c r="Q40" s="235">
        <f>ROUND(E40*P40,2)</f>
        <v>0</v>
      </c>
      <c r="R40" s="237" t="s">
        <v>272</v>
      </c>
      <c r="S40" s="237" t="s">
        <v>224</v>
      </c>
      <c r="T40" s="238" t="s">
        <v>224</v>
      </c>
      <c r="U40" s="222">
        <v>1.2E-2</v>
      </c>
      <c r="V40" s="222">
        <f>ROUND(E40*U40,2)</f>
        <v>0.01</v>
      </c>
      <c r="W40" s="222"/>
      <c r="X40" s="222" t="s">
        <v>273</v>
      </c>
      <c r="Y40" s="212"/>
      <c r="Z40" s="212"/>
      <c r="AA40" s="212"/>
      <c r="AB40" s="212"/>
      <c r="AC40" s="212"/>
      <c r="AD40" s="212"/>
      <c r="AE40" s="212"/>
      <c r="AF40" s="212"/>
      <c r="AG40" s="212" t="s">
        <v>274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6" t="s">
        <v>558</v>
      </c>
      <c r="D41" s="258"/>
      <c r="E41" s="258"/>
      <c r="F41" s="258"/>
      <c r="G41" s="258"/>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276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47" t="s">
        <v>1202</v>
      </c>
      <c r="D42" s="223"/>
      <c r="E42" s="224"/>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231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47" t="s">
        <v>1203</v>
      </c>
      <c r="D43" s="223"/>
      <c r="E43" s="224">
        <v>1.2073499999999999</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231</v>
      </c>
      <c r="AH43" s="212">
        <v>5</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33.75" outlineLevel="1" x14ac:dyDescent="0.2">
      <c r="A44" s="232">
        <v>9</v>
      </c>
      <c r="B44" s="233" t="s">
        <v>579</v>
      </c>
      <c r="C44" s="244" t="s">
        <v>580</v>
      </c>
      <c r="D44" s="234" t="s">
        <v>331</v>
      </c>
      <c r="E44" s="235">
        <v>810.03</v>
      </c>
      <c r="F44" s="236"/>
      <c r="G44" s="237">
        <f>ROUND(E44*F44,2)</f>
        <v>0</v>
      </c>
      <c r="H44" s="236"/>
      <c r="I44" s="237">
        <f>ROUND(E44*H44,2)</f>
        <v>0</v>
      </c>
      <c r="J44" s="236"/>
      <c r="K44" s="237">
        <f>ROUND(E44*J44,2)</f>
        <v>0</v>
      </c>
      <c r="L44" s="237">
        <v>21</v>
      </c>
      <c r="M44" s="237">
        <f>G44*(1+L44/100)</f>
        <v>0</v>
      </c>
      <c r="N44" s="235">
        <v>0</v>
      </c>
      <c r="O44" s="235">
        <f>ROUND(E44*N44,2)</f>
        <v>0</v>
      </c>
      <c r="P44" s="235">
        <v>0</v>
      </c>
      <c r="Q44" s="235">
        <f>ROUND(E44*P44,2)</f>
        <v>0</v>
      </c>
      <c r="R44" s="237" t="s">
        <v>272</v>
      </c>
      <c r="S44" s="237" t="s">
        <v>224</v>
      </c>
      <c r="T44" s="238" t="s">
        <v>224</v>
      </c>
      <c r="U44" s="222">
        <v>0</v>
      </c>
      <c r="V44" s="222">
        <f>ROUND(E44*U44,2)</f>
        <v>0</v>
      </c>
      <c r="W44" s="222"/>
      <c r="X44" s="222" t="s">
        <v>273</v>
      </c>
      <c r="Y44" s="212"/>
      <c r="Z44" s="212"/>
      <c r="AA44" s="212"/>
      <c r="AB44" s="212"/>
      <c r="AC44" s="212"/>
      <c r="AD44" s="212"/>
      <c r="AE44" s="212"/>
      <c r="AF44" s="212"/>
      <c r="AG44" s="212" t="s">
        <v>274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6" t="s">
        <v>558</v>
      </c>
      <c r="D45" s="258"/>
      <c r="E45" s="258"/>
      <c r="F45" s="258"/>
      <c r="G45" s="258"/>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276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47" t="s">
        <v>581</v>
      </c>
      <c r="D46" s="223"/>
      <c r="E46" s="224"/>
      <c r="F46" s="222"/>
      <c r="G46" s="222"/>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231</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47" t="s">
        <v>1204</v>
      </c>
      <c r="D47" s="223"/>
      <c r="E47" s="224">
        <v>810.03</v>
      </c>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231</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2">
        <v>10</v>
      </c>
      <c r="B48" s="233" t="s">
        <v>583</v>
      </c>
      <c r="C48" s="244" t="s">
        <v>584</v>
      </c>
      <c r="D48" s="234" t="s">
        <v>331</v>
      </c>
      <c r="E48" s="235">
        <v>8.1</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272</v>
      </c>
      <c r="S48" s="237" t="s">
        <v>224</v>
      </c>
      <c r="T48" s="238" t="s">
        <v>224</v>
      </c>
      <c r="U48" s="222">
        <v>0.05</v>
      </c>
      <c r="V48" s="222">
        <f>ROUND(E48*U48,2)</f>
        <v>0.41</v>
      </c>
      <c r="W48" s="222"/>
      <c r="X48" s="222" t="s">
        <v>273</v>
      </c>
      <c r="Y48" s="212"/>
      <c r="Z48" s="212"/>
      <c r="AA48" s="212"/>
      <c r="AB48" s="212"/>
      <c r="AC48" s="212"/>
      <c r="AD48" s="212"/>
      <c r="AE48" s="212"/>
      <c r="AF48" s="212"/>
      <c r="AG48" s="212" t="s">
        <v>274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47" t="s">
        <v>585</v>
      </c>
      <c r="D49" s="223"/>
      <c r="E49" s="224"/>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231</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47" t="s">
        <v>1195</v>
      </c>
      <c r="D50" s="223"/>
      <c r="E50" s="224"/>
      <c r="F50" s="222"/>
      <c r="G50" s="222"/>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231</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47" t="s">
        <v>1205</v>
      </c>
      <c r="D51" s="223"/>
      <c r="E51" s="224">
        <v>8.1</v>
      </c>
      <c r="F51" s="222"/>
      <c r="G51" s="222"/>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231</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2">
        <v>11</v>
      </c>
      <c r="B52" s="233" t="s">
        <v>1206</v>
      </c>
      <c r="C52" s="244" t="s">
        <v>1207</v>
      </c>
      <c r="D52" s="234" t="s">
        <v>331</v>
      </c>
      <c r="E52" s="235">
        <v>359.45</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t="s">
        <v>272</v>
      </c>
      <c r="S52" s="237" t="s">
        <v>224</v>
      </c>
      <c r="T52" s="238" t="s">
        <v>224</v>
      </c>
      <c r="U52" s="222">
        <v>0.12</v>
      </c>
      <c r="V52" s="222">
        <f>ROUND(E52*U52,2)</f>
        <v>43.13</v>
      </c>
      <c r="W52" s="222"/>
      <c r="X52" s="222" t="s">
        <v>273</v>
      </c>
      <c r="Y52" s="212"/>
      <c r="Z52" s="212"/>
      <c r="AA52" s="212"/>
      <c r="AB52" s="212"/>
      <c r="AC52" s="212"/>
      <c r="AD52" s="212"/>
      <c r="AE52" s="212"/>
      <c r="AF52" s="212"/>
      <c r="AG52" s="212" t="s">
        <v>274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6" t="s">
        <v>1208</v>
      </c>
      <c r="D53" s="258"/>
      <c r="E53" s="258"/>
      <c r="F53" s="258"/>
      <c r="G53" s="258"/>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276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47" t="s">
        <v>1209</v>
      </c>
      <c r="D54" s="223"/>
      <c r="E54" s="224"/>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231</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47" t="s">
        <v>1198</v>
      </c>
      <c r="D55" s="223"/>
      <c r="E55" s="224">
        <v>359.45</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231</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2">
        <v>12</v>
      </c>
      <c r="B56" s="233" t="s">
        <v>1210</v>
      </c>
      <c r="C56" s="244" t="s">
        <v>1211</v>
      </c>
      <c r="D56" s="234" t="s">
        <v>331</v>
      </c>
      <c r="E56" s="235">
        <v>27</v>
      </c>
      <c r="F56" s="236"/>
      <c r="G56" s="237">
        <f>ROUND(E56*F56,2)</f>
        <v>0</v>
      </c>
      <c r="H56" s="236"/>
      <c r="I56" s="237">
        <f>ROUND(E56*H56,2)</f>
        <v>0</v>
      </c>
      <c r="J56" s="236"/>
      <c r="K56" s="237">
        <f>ROUND(E56*J56,2)</f>
        <v>0</v>
      </c>
      <c r="L56" s="237">
        <v>21</v>
      </c>
      <c r="M56" s="237">
        <f>G56*(1+L56/100)</f>
        <v>0</v>
      </c>
      <c r="N56" s="235">
        <v>0</v>
      </c>
      <c r="O56" s="235">
        <f>ROUND(E56*N56,2)</f>
        <v>0</v>
      </c>
      <c r="P56" s="235">
        <v>0</v>
      </c>
      <c r="Q56" s="235">
        <f>ROUND(E56*P56,2)</f>
        <v>0</v>
      </c>
      <c r="R56" s="237" t="s">
        <v>272</v>
      </c>
      <c r="S56" s="237" t="s">
        <v>224</v>
      </c>
      <c r="T56" s="238" t="s">
        <v>224</v>
      </c>
      <c r="U56" s="222">
        <v>9.1999999999999998E-2</v>
      </c>
      <c r="V56" s="222">
        <f>ROUND(E56*U56,2)</f>
        <v>2.48</v>
      </c>
      <c r="W56" s="222"/>
      <c r="X56" s="222" t="s">
        <v>273</v>
      </c>
      <c r="Y56" s="212"/>
      <c r="Z56" s="212"/>
      <c r="AA56" s="212"/>
      <c r="AB56" s="212"/>
      <c r="AC56" s="212"/>
      <c r="AD56" s="212"/>
      <c r="AE56" s="212"/>
      <c r="AF56" s="212"/>
      <c r="AG56" s="212" t="s">
        <v>274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6" t="s">
        <v>1208</v>
      </c>
      <c r="D57" s="258"/>
      <c r="E57" s="258"/>
      <c r="F57" s="258"/>
      <c r="G57" s="258"/>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276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47" t="s">
        <v>1212</v>
      </c>
      <c r="D58" s="223"/>
      <c r="E58" s="224">
        <v>27</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231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32">
        <v>13</v>
      </c>
      <c r="B59" s="233" t="s">
        <v>591</v>
      </c>
      <c r="C59" s="244" t="s">
        <v>592</v>
      </c>
      <c r="D59" s="234" t="s">
        <v>331</v>
      </c>
      <c r="E59" s="235">
        <v>8.1</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t="s">
        <v>272</v>
      </c>
      <c r="S59" s="237" t="s">
        <v>224</v>
      </c>
      <c r="T59" s="238" t="s">
        <v>224</v>
      </c>
      <c r="U59" s="222">
        <v>0.01</v>
      </c>
      <c r="V59" s="222">
        <f>ROUND(E59*U59,2)</f>
        <v>0.08</v>
      </c>
      <c r="W59" s="222"/>
      <c r="X59" s="222" t="s">
        <v>273</v>
      </c>
      <c r="Y59" s="212"/>
      <c r="Z59" s="212"/>
      <c r="AA59" s="212"/>
      <c r="AB59" s="212"/>
      <c r="AC59" s="212"/>
      <c r="AD59" s="212"/>
      <c r="AE59" s="212"/>
      <c r="AF59" s="212"/>
      <c r="AG59" s="212" t="s">
        <v>304</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47" t="s">
        <v>593</v>
      </c>
      <c r="D60" s="223"/>
      <c r="E60" s="224"/>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231</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47" t="s">
        <v>1213</v>
      </c>
      <c r="D61" s="223"/>
      <c r="E61" s="224">
        <v>8.1</v>
      </c>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231</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2">
        <v>14</v>
      </c>
      <c r="B62" s="233" t="s">
        <v>650</v>
      </c>
      <c r="C62" s="244" t="s">
        <v>651</v>
      </c>
      <c r="D62" s="234" t="s">
        <v>516</v>
      </c>
      <c r="E62" s="235">
        <v>54</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t="s">
        <v>652</v>
      </c>
      <c r="S62" s="237" t="s">
        <v>224</v>
      </c>
      <c r="T62" s="238" t="s">
        <v>224</v>
      </c>
      <c r="U62" s="222">
        <v>0.06</v>
      </c>
      <c r="V62" s="222">
        <f>ROUND(E62*U62,2)</f>
        <v>3.24</v>
      </c>
      <c r="W62" s="222"/>
      <c r="X62" s="222" t="s">
        <v>273</v>
      </c>
      <c r="Y62" s="212"/>
      <c r="Z62" s="212"/>
      <c r="AA62" s="212"/>
      <c r="AB62" s="212"/>
      <c r="AC62" s="212"/>
      <c r="AD62" s="212"/>
      <c r="AE62" s="212"/>
      <c r="AF62" s="212"/>
      <c r="AG62" s="212" t="s">
        <v>274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6" t="s">
        <v>653</v>
      </c>
      <c r="D63" s="258"/>
      <c r="E63" s="258"/>
      <c r="F63" s="258"/>
      <c r="G63" s="258"/>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276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47" t="s">
        <v>1214</v>
      </c>
      <c r="D64" s="223"/>
      <c r="E64" s="224">
        <v>54</v>
      </c>
      <c r="F64" s="222"/>
      <c r="G64" s="222"/>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231</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2">
        <v>15</v>
      </c>
      <c r="B65" s="233" t="s">
        <v>655</v>
      </c>
      <c r="C65" s="244" t="s">
        <v>656</v>
      </c>
      <c r="D65" s="234" t="s">
        <v>516</v>
      </c>
      <c r="E65" s="235">
        <v>54</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t="s">
        <v>272</v>
      </c>
      <c r="S65" s="237" t="s">
        <v>224</v>
      </c>
      <c r="T65" s="238" t="s">
        <v>224</v>
      </c>
      <c r="U65" s="222">
        <v>1.2999999999999999E-2</v>
      </c>
      <c r="V65" s="222">
        <f>ROUND(E65*U65,2)</f>
        <v>0.7</v>
      </c>
      <c r="W65" s="222"/>
      <c r="X65" s="222" t="s">
        <v>273</v>
      </c>
      <c r="Y65" s="212"/>
      <c r="Z65" s="212"/>
      <c r="AA65" s="212"/>
      <c r="AB65" s="212"/>
      <c r="AC65" s="212"/>
      <c r="AD65" s="212"/>
      <c r="AE65" s="212"/>
      <c r="AF65" s="212"/>
      <c r="AG65" s="212" t="s">
        <v>304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6" t="s">
        <v>657</v>
      </c>
      <c r="D66" s="258"/>
      <c r="E66" s="258"/>
      <c r="F66" s="258"/>
      <c r="G66" s="258"/>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276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47" t="s">
        <v>1215</v>
      </c>
      <c r="D67" s="223"/>
      <c r="E67" s="224">
        <v>54</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231</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2">
        <v>16</v>
      </c>
      <c r="B68" s="233" t="s">
        <v>1216</v>
      </c>
      <c r="C68" s="244" t="s">
        <v>1217</v>
      </c>
      <c r="D68" s="234" t="s">
        <v>516</v>
      </c>
      <c r="E68" s="235">
        <v>755</v>
      </c>
      <c r="F68" s="236"/>
      <c r="G68" s="237">
        <f>ROUND(E68*F68,2)</f>
        <v>0</v>
      </c>
      <c r="H68" s="236"/>
      <c r="I68" s="237">
        <f>ROUND(E68*H68,2)</f>
        <v>0</v>
      </c>
      <c r="J68" s="236"/>
      <c r="K68" s="237">
        <f>ROUND(E68*J68,2)</f>
        <v>0</v>
      </c>
      <c r="L68" s="237">
        <v>21</v>
      </c>
      <c r="M68" s="237">
        <f>G68*(1+L68/100)</f>
        <v>0</v>
      </c>
      <c r="N68" s="235">
        <v>0</v>
      </c>
      <c r="O68" s="235">
        <f>ROUND(E68*N68,2)</f>
        <v>0</v>
      </c>
      <c r="P68" s="235">
        <v>0</v>
      </c>
      <c r="Q68" s="235">
        <f>ROUND(E68*P68,2)</f>
        <v>0</v>
      </c>
      <c r="R68" s="237" t="s">
        <v>272</v>
      </c>
      <c r="S68" s="237" t="s">
        <v>224</v>
      </c>
      <c r="T68" s="238" t="s">
        <v>224</v>
      </c>
      <c r="U68" s="222">
        <v>1.7999999999999999E-2</v>
      </c>
      <c r="V68" s="222">
        <f>ROUND(E68*U68,2)</f>
        <v>13.59</v>
      </c>
      <c r="W68" s="222"/>
      <c r="X68" s="222" t="s">
        <v>273</v>
      </c>
      <c r="Y68" s="212"/>
      <c r="Z68" s="212"/>
      <c r="AA68" s="212"/>
      <c r="AB68" s="212"/>
      <c r="AC68" s="212"/>
      <c r="AD68" s="212"/>
      <c r="AE68" s="212"/>
      <c r="AF68" s="212"/>
      <c r="AG68" s="212" t="s">
        <v>274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6" t="s">
        <v>657</v>
      </c>
      <c r="D69" s="258"/>
      <c r="E69" s="258"/>
      <c r="F69" s="258"/>
      <c r="G69" s="258"/>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276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47" t="s">
        <v>1218</v>
      </c>
      <c r="D70" s="223"/>
      <c r="E70" s="224">
        <v>742</v>
      </c>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231</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47" t="s">
        <v>1219</v>
      </c>
      <c r="D71" s="223"/>
      <c r="E71" s="224">
        <v>13</v>
      </c>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231</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2">
        <v>17</v>
      </c>
      <c r="B72" s="233" t="s">
        <v>1220</v>
      </c>
      <c r="C72" s="244" t="s">
        <v>1221</v>
      </c>
      <c r="D72" s="234" t="s">
        <v>516</v>
      </c>
      <c r="E72" s="235">
        <v>54</v>
      </c>
      <c r="F72" s="236"/>
      <c r="G72" s="237">
        <f>ROUND(E72*F72,2)</f>
        <v>0</v>
      </c>
      <c r="H72" s="236"/>
      <c r="I72" s="237">
        <f>ROUND(E72*H72,2)</f>
        <v>0</v>
      </c>
      <c r="J72" s="236"/>
      <c r="K72" s="237">
        <f>ROUND(E72*J72,2)</f>
        <v>0</v>
      </c>
      <c r="L72" s="237">
        <v>21</v>
      </c>
      <c r="M72" s="237">
        <f>G72*(1+L72/100)</f>
        <v>0</v>
      </c>
      <c r="N72" s="235">
        <v>0</v>
      </c>
      <c r="O72" s="235">
        <f>ROUND(E72*N72,2)</f>
        <v>0</v>
      </c>
      <c r="P72" s="235">
        <v>0</v>
      </c>
      <c r="Q72" s="235">
        <f>ROUND(E72*P72,2)</f>
        <v>0</v>
      </c>
      <c r="R72" s="237" t="s">
        <v>272</v>
      </c>
      <c r="S72" s="237" t="s">
        <v>224</v>
      </c>
      <c r="T72" s="238" t="s">
        <v>224</v>
      </c>
      <c r="U72" s="222">
        <v>0.18</v>
      </c>
      <c r="V72" s="222">
        <f>ROUND(E72*U72,2)</f>
        <v>9.7200000000000006</v>
      </c>
      <c r="W72" s="222"/>
      <c r="X72" s="222" t="s">
        <v>273</v>
      </c>
      <c r="Y72" s="212"/>
      <c r="Z72" s="212"/>
      <c r="AA72" s="212"/>
      <c r="AB72" s="212"/>
      <c r="AC72" s="212"/>
      <c r="AD72" s="212"/>
      <c r="AE72" s="212"/>
      <c r="AF72" s="212"/>
      <c r="AG72" s="212" t="s">
        <v>274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19"/>
      <c r="B73" s="220"/>
      <c r="C73" s="266" t="s">
        <v>661</v>
      </c>
      <c r="D73" s="258"/>
      <c r="E73" s="258"/>
      <c r="F73" s="258"/>
      <c r="G73" s="258"/>
      <c r="H73" s="222"/>
      <c r="I73" s="222"/>
      <c r="J73" s="222"/>
      <c r="K73" s="222"/>
      <c r="L73" s="222"/>
      <c r="M73" s="222"/>
      <c r="N73" s="221"/>
      <c r="O73" s="221"/>
      <c r="P73" s="221"/>
      <c r="Q73" s="221"/>
      <c r="R73" s="222"/>
      <c r="S73" s="222"/>
      <c r="T73" s="222"/>
      <c r="U73" s="222"/>
      <c r="V73" s="222"/>
      <c r="W73" s="222"/>
      <c r="X73" s="222"/>
      <c r="Y73" s="212"/>
      <c r="Z73" s="212"/>
      <c r="AA73" s="212"/>
      <c r="AB73" s="212"/>
      <c r="AC73" s="212"/>
      <c r="AD73" s="212"/>
      <c r="AE73" s="212"/>
      <c r="AF73" s="212"/>
      <c r="AG73" s="212" t="s">
        <v>276</v>
      </c>
      <c r="AH73" s="212"/>
      <c r="AI73" s="212"/>
      <c r="AJ73" s="212"/>
      <c r="AK73" s="212"/>
      <c r="AL73" s="212"/>
      <c r="AM73" s="212"/>
      <c r="AN73" s="212"/>
      <c r="AO73" s="212"/>
      <c r="AP73" s="212"/>
      <c r="AQ73" s="212"/>
      <c r="AR73" s="212"/>
      <c r="AS73" s="212"/>
      <c r="AT73" s="212"/>
      <c r="AU73" s="212"/>
      <c r="AV73" s="212"/>
      <c r="AW73" s="212"/>
      <c r="AX73" s="212"/>
      <c r="AY73" s="212"/>
      <c r="AZ73" s="212"/>
      <c r="BA73" s="240" t="str">
        <f>C73</f>
        <v>s případným nutným přemístěním hromad nebo dočasných skládek na místo potřeby ze vzdálenosti do 30 m, v rovině nebo ve svahu do 1 : 5,</v>
      </c>
      <c r="BB73" s="212"/>
      <c r="BC73" s="212"/>
      <c r="BD73" s="212"/>
      <c r="BE73" s="212"/>
      <c r="BF73" s="212"/>
      <c r="BG73" s="212"/>
      <c r="BH73" s="212"/>
    </row>
    <row r="74" spans="1:60" outlineLevel="1" x14ac:dyDescent="0.2">
      <c r="A74" s="219"/>
      <c r="B74" s="220"/>
      <c r="C74" s="247" t="s">
        <v>1215</v>
      </c>
      <c r="D74" s="223"/>
      <c r="E74" s="224">
        <v>54</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231</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2">
        <v>18</v>
      </c>
      <c r="B75" s="233" t="s">
        <v>662</v>
      </c>
      <c r="C75" s="244" t="s">
        <v>663</v>
      </c>
      <c r="D75" s="234" t="s">
        <v>331</v>
      </c>
      <c r="E75" s="235">
        <v>405.01499999999999</v>
      </c>
      <c r="F75" s="236"/>
      <c r="G75" s="237">
        <f>ROUND(E75*F75,2)</f>
        <v>0</v>
      </c>
      <c r="H75" s="236"/>
      <c r="I75" s="237">
        <f>ROUND(E75*H75,2)</f>
        <v>0</v>
      </c>
      <c r="J75" s="236"/>
      <c r="K75" s="237">
        <f>ROUND(E75*J75,2)</f>
        <v>0</v>
      </c>
      <c r="L75" s="237">
        <v>21</v>
      </c>
      <c r="M75" s="237">
        <f>G75*(1+L75/100)</f>
        <v>0</v>
      </c>
      <c r="N75" s="235">
        <v>0</v>
      </c>
      <c r="O75" s="235">
        <f>ROUND(E75*N75,2)</f>
        <v>0</v>
      </c>
      <c r="P75" s="235">
        <v>0</v>
      </c>
      <c r="Q75" s="235">
        <f>ROUND(E75*P75,2)</f>
        <v>0</v>
      </c>
      <c r="R75" s="237" t="s">
        <v>272</v>
      </c>
      <c r="S75" s="237" t="s">
        <v>224</v>
      </c>
      <c r="T75" s="238" t="s">
        <v>224</v>
      </c>
      <c r="U75" s="222">
        <v>0</v>
      </c>
      <c r="V75" s="222">
        <f>ROUND(E75*U75,2)</f>
        <v>0</v>
      </c>
      <c r="W75" s="222"/>
      <c r="X75" s="222" t="s">
        <v>273</v>
      </c>
      <c r="Y75" s="212"/>
      <c r="Z75" s="212"/>
      <c r="AA75" s="212"/>
      <c r="AB75" s="212"/>
      <c r="AC75" s="212"/>
      <c r="AD75" s="212"/>
      <c r="AE75" s="212"/>
      <c r="AF75" s="212"/>
      <c r="AG75" s="212" t="s">
        <v>274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47" t="s">
        <v>1222</v>
      </c>
      <c r="D76" s="223"/>
      <c r="E76" s="224">
        <v>405.01499999999999</v>
      </c>
      <c r="F76" s="222"/>
      <c r="G76" s="222"/>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231</v>
      </c>
      <c r="AH76" s="212">
        <v>5</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2">
        <v>19</v>
      </c>
      <c r="B77" s="233" t="s">
        <v>665</v>
      </c>
      <c r="C77" s="244" t="s">
        <v>666</v>
      </c>
      <c r="D77" s="234" t="s">
        <v>667</v>
      </c>
      <c r="E77" s="235">
        <v>2.6561599999999999</v>
      </c>
      <c r="F77" s="236"/>
      <c r="G77" s="237">
        <f>ROUND(E77*F77,2)</f>
        <v>0</v>
      </c>
      <c r="H77" s="236"/>
      <c r="I77" s="237">
        <f>ROUND(E77*H77,2)</f>
        <v>0</v>
      </c>
      <c r="J77" s="236"/>
      <c r="K77" s="237">
        <f>ROUND(E77*J77,2)</f>
        <v>0</v>
      </c>
      <c r="L77" s="237">
        <v>21</v>
      </c>
      <c r="M77" s="237">
        <f>G77*(1+L77/100)</f>
        <v>0</v>
      </c>
      <c r="N77" s="235">
        <v>0</v>
      </c>
      <c r="O77" s="235">
        <f>ROUND(E77*N77,2)</f>
        <v>0</v>
      </c>
      <c r="P77" s="235">
        <v>0</v>
      </c>
      <c r="Q77" s="235">
        <f>ROUND(E77*P77,2)</f>
        <v>0</v>
      </c>
      <c r="R77" s="237" t="s">
        <v>668</v>
      </c>
      <c r="S77" s="237" t="s">
        <v>224</v>
      </c>
      <c r="T77" s="238" t="s">
        <v>224</v>
      </c>
      <c r="U77" s="222">
        <v>0</v>
      </c>
      <c r="V77" s="222">
        <f>ROUND(E77*U77,2)</f>
        <v>0</v>
      </c>
      <c r="W77" s="222"/>
      <c r="X77" s="222" t="s">
        <v>273</v>
      </c>
      <c r="Y77" s="212"/>
      <c r="Z77" s="212"/>
      <c r="AA77" s="212"/>
      <c r="AB77" s="212"/>
      <c r="AC77" s="212"/>
      <c r="AD77" s="212"/>
      <c r="AE77" s="212"/>
      <c r="AF77" s="212"/>
      <c r="AG77" s="212" t="s">
        <v>274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47" t="s">
        <v>1223</v>
      </c>
      <c r="D78" s="223"/>
      <c r="E78" s="224">
        <v>2.6561599999999999</v>
      </c>
      <c r="F78" s="222"/>
      <c r="G78" s="22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231</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2">
        <v>20</v>
      </c>
      <c r="B79" s="233" t="s">
        <v>673</v>
      </c>
      <c r="C79" s="244" t="s">
        <v>674</v>
      </c>
      <c r="D79" s="234" t="s">
        <v>675</v>
      </c>
      <c r="E79" s="235">
        <v>2.2355999999999998</v>
      </c>
      <c r="F79" s="236"/>
      <c r="G79" s="237">
        <f>ROUND(E79*F79,2)</f>
        <v>0</v>
      </c>
      <c r="H79" s="236"/>
      <c r="I79" s="237">
        <f>ROUND(E79*H79,2)</f>
        <v>0</v>
      </c>
      <c r="J79" s="236"/>
      <c r="K79" s="237">
        <f>ROUND(E79*J79,2)</f>
        <v>0</v>
      </c>
      <c r="L79" s="237">
        <v>21</v>
      </c>
      <c r="M79" s="237">
        <f>G79*(1+L79/100)</f>
        <v>0</v>
      </c>
      <c r="N79" s="235">
        <v>1E-3</v>
      </c>
      <c r="O79" s="235">
        <f>ROUND(E79*N79,2)</f>
        <v>0</v>
      </c>
      <c r="P79" s="235">
        <v>0</v>
      </c>
      <c r="Q79" s="235">
        <f>ROUND(E79*P79,2)</f>
        <v>0</v>
      </c>
      <c r="R79" s="237" t="s">
        <v>676</v>
      </c>
      <c r="S79" s="237" t="s">
        <v>224</v>
      </c>
      <c r="T79" s="238" t="s">
        <v>224</v>
      </c>
      <c r="U79" s="222">
        <v>0</v>
      </c>
      <c r="V79" s="222">
        <f>ROUND(E79*U79,2)</f>
        <v>0</v>
      </c>
      <c r="W79" s="222"/>
      <c r="X79" s="222" t="s">
        <v>677</v>
      </c>
      <c r="Y79" s="212"/>
      <c r="Z79" s="212"/>
      <c r="AA79" s="212"/>
      <c r="AB79" s="212"/>
      <c r="AC79" s="212"/>
      <c r="AD79" s="212"/>
      <c r="AE79" s="212"/>
      <c r="AF79" s="212"/>
      <c r="AG79" s="212" t="s">
        <v>678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47" t="s">
        <v>679</v>
      </c>
      <c r="D80" s="223"/>
      <c r="E80" s="224"/>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231</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47" t="s">
        <v>1224</v>
      </c>
      <c r="D81" s="223"/>
      <c r="E81" s="224">
        <v>2.2355999999999998</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231</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2">
        <v>21</v>
      </c>
      <c r="B82" s="233" t="s">
        <v>1225</v>
      </c>
      <c r="C82" s="244" t="s">
        <v>1226</v>
      </c>
      <c r="D82" s="234" t="s">
        <v>683</v>
      </c>
      <c r="E82" s="235">
        <v>399.34895</v>
      </c>
      <c r="F82" s="236"/>
      <c r="G82" s="237">
        <f>ROUND(E82*F82,2)</f>
        <v>0</v>
      </c>
      <c r="H82" s="236"/>
      <c r="I82" s="237">
        <f>ROUND(E82*H82,2)</f>
        <v>0</v>
      </c>
      <c r="J82" s="236"/>
      <c r="K82" s="237">
        <f>ROUND(E82*J82,2)</f>
        <v>0</v>
      </c>
      <c r="L82" s="237">
        <v>21</v>
      </c>
      <c r="M82" s="237">
        <f>G82*(1+L82/100)</f>
        <v>0</v>
      </c>
      <c r="N82" s="235">
        <v>1.7</v>
      </c>
      <c r="O82" s="235">
        <f>ROUND(E82*N82,2)</f>
        <v>678.89</v>
      </c>
      <c r="P82" s="235">
        <v>0</v>
      </c>
      <c r="Q82" s="235">
        <f>ROUND(E82*P82,2)</f>
        <v>0</v>
      </c>
      <c r="R82" s="237"/>
      <c r="S82" s="237" t="s">
        <v>237</v>
      </c>
      <c r="T82" s="238" t="s">
        <v>687</v>
      </c>
      <c r="U82" s="222">
        <v>0</v>
      </c>
      <c r="V82" s="222">
        <f>ROUND(E82*U82,2)</f>
        <v>0</v>
      </c>
      <c r="W82" s="222"/>
      <c r="X82" s="222" t="s">
        <v>677</v>
      </c>
      <c r="Y82" s="212"/>
      <c r="Z82" s="212"/>
      <c r="AA82" s="212"/>
      <c r="AB82" s="212"/>
      <c r="AC82" s="212"/>
      <c r="AD82" s="212"/>
      <c r="AE82" s="212"/>
      <c r="AF82" s="212"/>
      <c r="AG82" s="212" t="s">
        <v>678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47" t="s">
        <v>1209</v>
      </c>
      <c r="D83" s="223"/>
      <c r="E83" s="224"/>
      <c r="F83" s="222"/>
      <c r="G83" s="222"/>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231</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47" t="s">
        <v>1227</v>
      </c>
      <c r="D84" s="223"/>
      <c r="E84" s="224">
        <v>399.34895</v>
      </c>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231</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26" t="s">
        <v>219</v>
      </c>
      <c r="B85" s="227" t="s">
        <v>151</v>
      </c>
      <c r="C85" s="243" t="s">
        <v>152</v>
      </c>
      <c r="D85" s="228"/>
      <c r="E85" s="229"/>
      <c r="F85" s="230"/>
      <c r="G85" s="230">
        <f>SUMIF(AG86:AG104,"&lt;&gt;NOR",G86:G104)</f>
        <v>0</v>
      </c>
      <c r="H85" s="230"/>
      <c r="I85" s="230">
        <f>SUM(I86:I104)</f>
        <v>0</v>
      </c>
      <c r="J85" s="230"/>
      <c r="K85" s="230">
        <f>SUM(K86:K104)</f>
        <v>0</v>
      </c>
      <c r="L85" s="230"/>
      <c r="M85" s="230">
        <f>SUM(M86:M104)</f>
        <v>0</v>
      </c>
      <c r="N85" s="229"/>
      <c r="O85" s="229">
        <f>SUM(O86:O104)</f>
        <v>0</v>
      </c>
      <c r="P85" s="229"/>
      <c r="Q85" s="229">
        <f>SUM(Q86:Q104)</f>
        <v>391.82</v>
      </c>
      <c r="R85" s="230"/>
      <c r="S85" s="230"/>
      <c r="T85" s="231"/>
      <c r="U85" s="225"/>
      <c r="V85" s="225">
        <f>SUM(V86:V104)</f>
        <v>87.21</v>
      </c>
      <c r="W85" s="225"/>
      <c r="X85" s="225"/>
      <c r="AG85" t="s">
        <v>220</v>
      </c>
    </row>
    <row r="86" spans="1:60" ht="22.5" outlineLevel="1" x14ac:dyDescent="0.2">
      <c r="A86" s="232">
        <v>22</v>
      </c>
      <c r="B86" s="233" t="s">
        <v>1228</v>
      </c>
      <c r="C86" s="244" t="s">
        <v>1229</v>
      </c>
      <c r="D86" s="234" t="s">
        <v>516</v>
      </c>
      <c r="E86" s="235">
        <v>14</v>
      </c>
      <c r="F86" s="236"/>
      <c r="G86" s="237">
        <f>ROUND(E86*F86,2)</f>
        <v>0</v>
      </c>
      <c r="H86" s="236"/>
      <c r="I86" s="237">
        <f>ROUND(E86*H86,2)</f>
        <v>0</v>
      </c>
      <c r="J86" s="236"/>
      <c r="K86" s="237">
        <f>ROUND(E86*J86,2)</f>
        <v>0</v>
      </c>
      <c r="L86" s="237">
        <v>21</v>
      </c>
      <c r="M86" s="237">
        <f>G86*(1+L86/100)</f>
        <v>0</v>
      </c>
      <c r="N86" s="235">
        <v>0</v>
      </c>
      <c r="O86" s="235">
        <f>ROUND(E86*N86,2)</f>
        <v>0</v>
      </c>
      <c r="P86" s="235">
        <v>0.33</v>
      </c>
      <c r="Q86" s="235">
        <f>ROUND(E86*P86,2)</f>
        <v>4.62</v>
      </c>
      <c r="R86" s="237" t="s">
        <v>1082</v>
      </c>
      <c r="S86" s="237" t="s">
        <v>224</v>
      </c>
      <c r="T86" s="238" t="s">
        <v>224</v>
      </c>
      <c r="U86" s="222">
        <v>0.52649999999999997</v>
      </c>
      <c r="V86" s="222">
        <f>ROUND(E86*U86,2)</f>
        <v>7.37</v>
      </c>
      <c r="W86" s="222"/>
      <c r="X86" s="222" t="s">
        <v>273</v>
      </c>
      <c r="Y86" s="212"/>
      <c r="Z86" s="212"/>
      <c r="AA86" s="212"/>
      <c r="AB86" s="212"/>
      <c r="AC86" s="212"/>
      <c r="AD86" s="212"/>
      <c r="AE86" s="212"/>
      <c r="AF86" s="212"/>
      <c r="AG86" s="212" t="s">
        <v>274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47" t="s">
        <v>1230</v>
      </c>
      <c r="D87" s="223"/>
      <c r="E87" s="224">
        <v>14</v>
      </c>
      <c r="F87" s="222"/>
      <c r="G87" s="222"/>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231</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2">
        <v>23</v>
      </c>
      <c r="B88" s="233" t="s">
        <v>1231</v>
      </c>
      <c r="C88" s="244" t="s">
        <v>1232</v>
      </c>
      <c r="D88" s="234" t="s">
        <v>516</v>
      </c>
      <c r="E88" s="235">
        <v>10</v>
      </c>
      <c r="F88" s="236"/>
      <c r="G88" s="237">
        <f>ROUND(E88*F88,2)</f>
        <v>0</v>
      </c>
      <c r="H88" s="236"/>
      <c r="I88" s="237">
        <f>ROUND(E88*H88,2)</f>
        <v>0</v>
      </c>
      <c r="J88" s="236"/>
      <c r="K88" s="237">
        <f>ROUND(E88*J88,2)</f>
        <v>0</v>
      </c>
      <c r="L88" s="237">
        <v>21</v>
      </c>
      <c r="M88" s="237">
        <f>G88*(1+L88/100)</f>
        <v>0</v>
      </c>
      <c r="N88" s="235">
        <v>0</v>
      </c>
      <c r="O88" s="235">
        <f>ROUND(E88*N88,2)</f>
        <v>0</v>
      </c>
      <c r="P88" s="235">
        <v>0.44</v>
      </c>
      <c r="Q88" s="235">
        <f>ROUND(E88*P88,2)</f>
        <v>4.4000000000000004</v>
      </c>
      <c r="R88" s="237" t="s">
        <v>1082</v>
      </c>
      <c r="S88" s="237" t="s">
        <v>224</v>
      </c>
      <c r="T88" s="238" t="s">
        <v>224</v>
      </c>
      <c r="U88" s="222">
        <v>0.63200000000000001</v>
      </c>
      <c r="V88" s="222">
        <f>ROUND(E88*U88,2)</f>
        <v>6.32</v>
      </c>
      <c r="W88" s="222"/>
      <c r="X88" s="222" t="s">
        <v>273</v>
      </c>
      <c r="Y88" s="212"/>
      <c r="Z88" s="212"/>
      <c r="AA88" s="212"/>
      <c r="AB88" s="212"/>
      <c r="AC88" s="212"/>
      <c r="AD88" s="212"/>
      <c r="AE88" s="212"/>
      <c r="AF88" s="212"/>
      <c r="AG88" s="212" t="s">
        <v>274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47" t="s">
        <v>1233</v>
      </c>
      <c r="D89" s="223"/>
      <c r="E89" s="224">
        <v>10</v>
      </c>
      <c r="F89" s="222"/>
      <c r="G89" s="222"/>
      <c r="H89" s="222"/>
      <c r="I89" s="222"/>
      <c r="J89" s="222"/>
      <c r="K89" s="222"/>
      <c r="L89" s="222"/>
      <c r="M89" s="222"/>
      <c r="N89" s="221"/>
      <c r="O89" s="221"/>
      <c r="P89" s="221"/>
      <c r="Q89" s="221"/>
      <c r="R89" s="222"/>
      <c r="S89" s="222"/>
      <c r="T89" s="222"/>
      <c r="U89" s="222"/>
      <c r="V89" s="222"/>
      <c r="W89" s="222"/>
      <c r="X89" s="222"/>
      <c r="Y89" s="212"/>
      <c r="Z89" s="212"/>
      <c r="AA89" s="212"/>
      <c r="AB89" s="212"/>
      <c r="AC89" s="212"/>
      <c r="AD89" s="212"/>
      <c r="AE89" s="212"/>
      <c r="AF89" s="212"/>
      <c r="AG89" s="212" t="s">
        <v>231</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2">
        <v>24</v>
      </c>
      <c r="B90" s="233" t="s">
        <v>1234</v>
      </c>
      <c r="C90" s="244" t="s">
        <v>1235</v>
      </c>
      <c r="D90" s="234" t="s">
        <v>516</v>
      </c>
      <c r="E90" s="235">
        <v>580</v>
      </c>
      <c r="F90" s="236"/>
      <c r="G90" s="237">
        <f>ROUND(E90*F90,2)</f>
        <v>0</v>
      </c>
      <c r="H90" s="236"/>
      <c r="I90" s="237">
        <f>ROUND(E90*H90,2)</f>
        <v>0</v>
      </c>
      <c r="J90" s="236"/>
      <c r="K90" s="237">
        <f>ROUND(E90*J90,2)</f>
        <v>0</v>
      </c>
      <c r="L90" s="237">
        <v>21</v>
      </c>
      <c r="M90" s="237">
        <f>G90*(1+L90/100)</f>
        <v>0</v>
      </c>
      <c r="N90" s="235">
        <v>0</v>
      </c>
      <c r="O90" s="235">
        <f>ROUND(E90*N90,2)</f>
        <v>0</v>
      </c>
      <c r="P90" s="235">
        <v>0.66</v>
      </c>
      <c r="Q90" s="235">
        <f>ROUND(E90*P90,2)</f>
        <v>382.8</v>
      </c>
      <c r="R90" s="237" t="s">
        <v>1082</v>
      </c>
      <c r="S90" s="237" t="s">
        <v>224</v>
      </c>
      <c r="T90" s="238" t="s">
        <v>224</v>
      </c>
      <c r="U90" s="222">
        <v>0.12</v>
      </c>
      <c r="V90" s="222">
        <f>ROUND(E90*U90,2)</f>
        <v>69.599999999999994</v>
      </c>
      <c r="W90" s="222"/>
      <c r="X90" s="222" t="s">
        <v>273</v>
      </c>
      <c r="Y90" s="212"/>
      <c r="Z90" s="212"/>
      <c r="AA90" s="212"/>
      <c r="AB90" s="212"/>
      <c r="AC90" s="212"/>
      <c r="AD90" s="212"/>
      <c r="AE90" s="212"/>
      <c r="AF90" s="212"/>
      <c r="AG90" s="212" t="s">
        <v>274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47" t="s">
        <v>1236</v>
      </c>
      <c r="D91" s="223"/>
      <c r="E91" s="224">
        <v>370</v>
      </c>
      <c r="F91" s="222"/>
      <c r="G91" s="222"/>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231</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47" t="s">
        <v>1237</v>
      </c>
      <c r="D92" s="223"/>
      <c r="E92" s="224">
        <v>210</v>
      </c>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231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2">
        <v>25</v>
      </c>
      <c r="B93" s="233" t="s">
        <v>1116</v>
      </c>
      <c r="C93" s="244" t="s">
        <v>1117</v>
      </c>
      <c r="D93" s="234" t="s">
        <v>667</v>
      </c>
      <c r="E93" s="235">
        <v>391.82</v>
      </c>
      <c r="F93" s="236"/>
      <c r="G93" s="237">
        <f>ROUND(E93*F93,2)</f>
        <v>0</v>
      </c>
      <c r="H93" s="236"/>
      <c r="I93" s="237">
        <f>ROUND(E93*H93,2)</f>
        <v>0</v>
      </c>
      <c r="J93" s="236"/>
      <c r="K93" s="237">
        <f>ROUND(E93*J93,2)</f>
        <v>0</v>
      </c>
      <c r="L93" s="237">
        <v>21</v>
      </c>
      <c r="M93" s="237">
        <f>G93*(1+L93/100)</f>
        <v>0</v>
      </c>
      <c r="N93" s="235">
        <v>0</v>
      </c>
      <c r="O93" s="235">
        <f>ROUND(E93*N93,2)</f>
        <v>0</v>
      </c>
      <c r="P93" s="235">
        <v>0</v>
      </c>
      <c r="Q93" s="235">
        <f>ROUND(E93*P93,2)</f>
        <v>0</v>
      </c>
      <c r="R93" s="237" t="s">
        <v>1082</v>
      </c>
      <c r="S93" s="237" t="s">
        <v>224</v>
      </c>
      <c r="T93" s="238" t="s">
        <v>224</v>
      </c>
      <c r="U93" s="222">
        <v>0.01</v>
      </c>
      <c r="V93" s="222">
        <f>ROUND(E93*U93,2)</f>
        <v>3.92</v>
      </c>
      <c r="W93" s="222"/>
      <c r="X93" s="222" t="s">
        <v>1118</v>
      </c>
      <c r="Y93" s="212"/>
      <c r="Z93" s="212"/>
      <c r="AA93" s="212"/>
      <c r="AB93" s="212"/>
      <c r="AC93" s="212"/>
      <c r="AD93" s="212"/>
      <c r="AE93" s="212"/>
      <c r="AF93" s="212"/>
      <c r="AG93" s="212" t="s">
        <v>1119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47" t="s">
        <v>1120</v>
      </c>
      <c r="D94" s="223"/>
      <c r="E94" s="224"/>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231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47" t="s">
        <v>1238</v>
      </c>
      <c r="D95" s="223"/>
      <c r="E95" s="224"/>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231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47" t="s">
        <v>1239</v>
      </c>
      <c r="D96" s="223"/>
      <c r="E96" s="224">
        <v>391.82</v>
      </c>
      <c r="F96" s="222"/>
      <c r="G96" s="222"/>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231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2">
        <v>26</v>
      </c>
      <c r="B97" s="233" t="s">
        <v>1123</v>
      </c>
      <c r="C97" s="244" t="s">
        <v>1124</v>
      </c>
      <c r="D97" s="234" t="s">
        <v>667</v>
      </c>
      <c r="E97" s="235">
        <v>2350.92</v>
      </c>
      <c r="F97" s="236"/>
      <c r="G97" s="237">
        <f>ROUND(E97*F97,2)</f>
        <v>0</v>
      </c>
      <c r="H97" s="236"/>
      <c r="I97" s="237">
        <f>ROUND(E97*H97,2)</f>
        <v>0</v>
      </c>
      <c r="J97" s="236"/>
      <c r="K97" s="237">
        <f>ROUND(E97*J97,2)</f>
        <v>0</v>
      </c>
      <c r="L97" s="237">
        <v>21</v>
      </c>
      <c r="M97" s="237">
        <f>G97*(1+L97/100)</f>
        <v>0</v>
      </c>
      <c r="N97" s="235">
        <v>0</v>
      </c>
      <c r="O97" s="235">
        <f>ROUND(E97*N97,2)</f>
        <v>0</v>
      </c>
      <c r="P97" s="235">
        <v>0</v>
      </c>
      <c r="Q97" s="235">
        <f>ROUND(E97*P97,2)</f>
        <v>0</v>
      </c>
      <c r="R97" s="237" t="s">
        <v>1082</v>
      </c>
      <c r="S97" s="237" t="s">
        <v>224</v>
      </c>
      <c r="T97" s="238" t="s">
        <v>224</v>
      </c>
      <c r="U97" s="222">
        <v>0</v>
      </c>
      <c r="V97" s="222">
        <f>ROUND(E97*U97,2)</f>
        <v>0</v>
      </c>
      <c r="W97" s="222"/>
      <c r="X97" s="222" t="s">
        <v>1118</v>
      </c>
      <c r="Y97" s="212"/>
      <c r="Z97" s="212"/>
      <c r="AA97" s="212"/>
      <c r="AB97" s="212"/>
      <c r="AC97" s="212"/>
      <c r="AD97" s="212"/>
      <c r="AE97" s="212"/>
      <c r="AF97" s="212"/>
      <c r="AG97" s="212" t="s">
        <v>1119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47" t="s">
        <v>1120</v>
      </c>
      <c r="D98" s="223"/>
      <c r="E98" s="224"/>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231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47" t="s">
        <v>1238</v>
      </c>
      <c r="D99" s="223"/>
      <c r="E99" s="224"/>
      <c r="F99" s="222"/>
      <c r="G99" s="22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231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47" t="s">
        <v>1240</v>
      </c>
      <c r="D100" s="223"/>
      <c r="E100" s="224">
        <v>2350.92</v>
      </c>
      <c r="F100" s="222"/>
      <c r="G100" s="222"/>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231</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2">
        <v>27</v>
      </c>
      <c r="B101" s="233" t="s">
        <v>1241</v>
      </c>
      <c r="C101" s="244" t="s">
        <v>1242</v>
      </c>
      <c r="D101" s="234" t="s">
        <v>667</v>
      </c>
      <c r="E101" s="235">
        <v>391.82</v>
      </c>
      <c r="F101" s="236"/>
      <c r="G101" s="237">
        <f>ROUND(E101*F101,2)</f>
        <v>0</v>
      </c>
      <c r="H101" s="236"/>
      <c r="I101" s="237">
        <f>ROUND(E101*H101,2)</f>
        <v>0</v>
      </c>
      <c r="J101" s="236"/>
      <c r="K101" s="237">
        <f>ROUND(E101*J101,2)</f>
        <v>0</v>
      </c>
      <c r="L101" s="237">
        <v>21</v>
      </c>
      <c r="M101" s="237">
        <f>G101*(1+L101/100)</f>
        <v>0</v>
      </c>
      <c r="N101" s="235">
        <v>0</v>
      </c>
      <c r="O101" s="235">
        <f>ROUND(E101*N101,2)</f>
        <v>0</v>
      </c>
      <c r="P101" s="235">
        <v>0</v>
      </c>
      <c r="Q101" s="235">
        <f>ROUND(E101*P101,2)</f>
        <v>0</v>
      </c>
      <c r="R101" s="237"/>
      <c r="S101" s="237" t="s">
        <v>237</v>
      </c>
      <c r="T101" s="238" t="s">
        <v>687</v>
      </c>
      <c r="U101" s="222">
        <v>0</v>
      </c>
      <c r="V101" s="222">
        <f>ROUND(E101*U101,2)</f>
        <v>0</v>
      </c>
      <c r="W101" s="222"/>
      <c r="X101" s="222" t="s">
        <v>1118</v>
      </c>
      <c r="Y101" s="212"/>
      <c r="Z101" s="212"/>
      <c r="AA101" s="212"/>
      <c r="AB101" s="212"/>
      <c r="AC101" s="212"/>
      <c r="AD101" s="212"/>
      <c r="AE101" s="212"/>
      <c r="AF101" s="212"/>
      <c r="AG101" s="212" t="s">
        <v>1119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47" t="s">
        <v>1120</v>
      </c>
      <c r="D102" s="223"/>
      <c r="E102" s="224"/>
      <c r="F102" s="222"/>
      <c r="G102" s="222"/>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231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47" t="s">
        <v>1238</v>
      </c>
      <c r="D103" s="223"/>
      <c r="E103" s="224"/>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231</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47" t="s">
        <v>1239</v>
      </c>
      <c r="D104" s="223"/>
      <c r="E104" s="224">
        <v>391.82</v>
      </c>
      <c r="F104" s="222"/>
      <c r="G104" s="222"/>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231</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6" t="s">
        <v>219</v>
      </c>
      <c r="B105" s="227" t="s">
        <v>153</v>
      </c>
      <c r="C105" s="243" t="s">
        <v>154</v>
      </c>
      <c r="D105" s="228"/>
      <c r="E105" s="229"/>
      <c r="F105" s="230"/>
      <c r="G105" s="230">
        <f>SUMIF(AG106:AG123,"&lt;&gt;NOR",G106:G123)</f>
        <v>0</v>
      </c>
      <c r="H105" s="230"/>
      <c r="I105" s="230">
        <f>SUM(I106:I123)</f>
        <v>0</v>
      </c>
      <c r="J105" s="230"/>
      <c r="K105" s="230">
        <f>SUM(K106:K123)</f>
        <v>0</v>
      </c>
      <c r="L105" s="230"/>
      <c r="M105" s="230">
        <f>SUM(M106:M123)</f>
        <v>0</v>
      </c>
      <c r="N105" s="229"/>
      <c r="O105" s="229">
        <f>SUM(O106:O123)</f>
        <v>0</v>
      </c>
      <c r="P105" s="229"/>
      <c r="Q105" s="229">
        <f>SUM(Q106:Q123)</f>
        <v>5.85</v>
      </c>
      <c r="R105" s="230"/>
      <c r="S105" s="230"/>
      <c r="T105" s="231"/>
      <c r="U105" s="225"/>
      <c r="V105" s="225">
        <f>SUM(V106:V123)</f>
        <v>10.06</v>
      </c>
      <c r="W105" s="225"/>
      <c r="X105" s="225"/>
      <c r="AG105" t="s">
        <v>220</v>
      </c>
    </row>
    <row r="106" spans="1:60" ht="22.5" outlineLevel="1" x14ac:dyDescent="0.2">
      <c r="A106" s="232">
        <v>28</v>
      </c>
      <c r="B106" s="233" t="s">
        <v>1243</v>
      </c>
      <c r="C106" s="244" t="s">
        <v>1244</v>
      </c>
      <c r="D106" s="234" t="s">
        <v>516</v>
      </c>
      <c r="E106" s="235">
        <v>14</v>
      </c>
      <c r="F106" s="236"/>
      <c r="G106" s="237">
        <f>ROUND(E106*F106,2)</f>
        <v>0</v>
      </c>
      <c r="H106" s="236"/>
      <c r="I106" s="237">
        <f>ROUND(E106*H106,2)</f>
        <v>0</v>
      </c>
      <c r="J106" s="236"/>
      <c r="K106" s="237">
        <f>ROUND(E106*J106,2)</f>
        <v>0</v>
      </c>
      <c r="L106" s="237">
        <v>21</v>
      </c>
      <c r="M106" s="237">
        <f>G106*(1+L106/100)</f>
        <v>0</v>
      </c>
      <c r="N106" s="235">
        <v>0</v>
      </c>
      <c r="O106" s="235">
        <f>ROUND(E106*N106,2)</f>
        <v>0</v>
      </c>
      <c r="P106" s="235">
        <v>0.22500000000000001</v>
      </c>
      <c r="Q106" s="235">
        <f>ROUND(E106*P106,2)</f>
        <v>3.15</v>
      </c>
      <c r="R106" s="237" t="s">
        <v>1082</v>
      </c>
      <c r="S106" s="237" t="s">
        <v>224</v>
      </c>
      <c r="T106" s="238" t="s">
        <v>224</v>
      </c>
      <c r="U106" s="222">
        <v>0.14000000000000001</v>
      </c>
      <c r="V106" s="222">
        <f>ROUND(E106*U106,2)</f>
        <v>1.96</v>
      </c>
      <c r="W106" s="222"/>
      <c r="X106" s="222" t="s">
        <v>273</v>
      </c>
      <c r="Y106" s="212"/>
      <c r="Z106" s="212"/>
      <c r="AA106" s="212"/>
      <c r="AB106" s="212"/>
      <c r="AC106" s="212"/>
      <c r="AD106" s="212"/>
      <c r="AE106" s="212"/>
      <c r="AF106" s="212"/>
      <c r="AG106" s="212" t="s">
        <v>274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6" t="s">
        <v>1245</v>
      </c>
      <c r="D107" s="258"/>
      <c r="E107" s="258"/>
      <c r="F107" s="258"/>
      <c r="G107" s="258"/>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276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47" t="s">
        <v>1246</v>
      </c>
      <c r="D108" s="223"/>
      <c r="E108" s="224">
        <v>14</v>
      </c>
      <c r="F108" s="222"/>
      <c r="G108" s="222"/>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231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2">
        <v>29</v>
      </c>
      <c r="B109" s="233" t="s">
        <v>1247</v>
      </c>
      <c r="C109" s="244" t="s">
        <v>1248</v>
      </c>
      <c r="D109" s="234" t="s">
        <v>516</v>
      </c>
      <c r="E109" s="235">
        <v>4.5</v>
      </c>
      <c r="F109" s="236"/>
      <c r="G109" s="237">
        <f>ROUND(E109*F109,2)</f>
        <v>0</v>
      </c>
      <c r="H109" s="236"/>
      <c r="I109" s="237">
        <f>ROUND(E109*H109,2)</f>
        <v>0</v>
      </c>
      <c r="J109" s="236"/>
      <c r="K109" s="237">
        <f>ROUND(E109*J109,2)</f>
        <v>0</v>
      </c>
      <c r="L109" s="237">
        <v>21</v>
      </c>
      <c r="M109" s="237">
        <f>G109*(1+L109/100)</f>
        <v>0</v>
      </c>
      <c r="N109" s="235">
        <v>0</v>
      </c>
      <c r="O109" s="235">
        <f>ROUND(E109*N109,2)</f>
        <v>0</v>
      </c>
      <c r="P109" s="235">
        <v>0.6</v>
      </c>
      <c r="Q109" s="235">
        <f>ROUND(E109*P109,2)</f>
        <v>2.7</v>
      </c>
      <c r="R109" s="237" t="s">
        <v>1082</v>
      </c>
      <c r="S109" s="237" t="s">
        <v>224</v>
      </c>
      <c r="T109" s="238" t="s">
        <v>224</v>
      </c>
      <c r="U109" s="222">
        <v>1.7869999999999999</v>
      </c>
      <c r="V109" s="222">
        <f>ROUND(E109*U109,2)</f>
        <v>8.0399999999999991</v>
      </c>
      <c r="W109" s="222"/>
      <c r="X109" s="222" t="s">
        <v>273</v>
      </c>
      <c r="Y109" s="212"/>
      <c r="Z109" s="212"/>
      <c r="AA109" s="212"/>
      <c r="AB109" s="212"/>
      <c r="AC109" s="212"/>
      <c r="AD109" s="212"/>
      <c r="AE109" s="212"/>
      <c r="AF109" s="212"/>
      <c r="AG109" s="212" t="s">
        <v>274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47" t="s">
        <v>1249</v>
      </c>
      <c r="D110" s="223"/>
      <c r="E110" s="224">
        <v>3</v>
      </c>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231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47" t="s">
        <v>1250</v>
      </c>
      <c r="D111" s="223"/>
      <c r="E111" s="224">
        <v>1.5</v>
      </c>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231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2">
        <v>30</v>
      </c>
      <c r="B112" s="233" t="s">
        <v>1116</v>
      </c>
      <c r="C112" s="244" t="s">
        <v>1117</v>
      </c>
      <c r="D112" s="234" t="s">
        <v>667</v>
      </c>
      <c r="E112" s="235">
        <v>5.85</v>
      </c>
      <c r="F112" s="236"/>
      <c r="G112" s="237">
        <f>ROUND(E112*F112,2)</f>
        <v>0</v>
      </c>
      <c r="H112" s="236"/>
      <c r="I112" s="237">
        <f>ROUND(E112*H112,2)</f>
        <v>0</v>
      </c>
      <c r="J112" s="236"/>
      <c r="K112" s="237">
        <f>ROUND(E112*J112,2)</f>
        <v>0</v>
      </c>
      <c r="L112" s="237">
        <v>21</v>
      </c>
      <c r="M112" s="237">
        <f>G112*(1+L112/100)</f>
        <v>0</v>
      </c>
      <c r="N112" s="235">
        <v>0</v>
      </c>
      <c r="O112" s="235">
        <f>ROUND(E112*N112,2)</f>
        <v>0</v>
      </c>
      <c r="P112" s="235">
        <v>0</v>
      </c>
      <c r="Q112" s="235">
        <f>ROUND(E112*P112,2)</f>
        <v>0</v>
      </c>
      <c r="R112" s="237" t="s">
        <v>1082</v>
      </c>
      <c r="S112" s="237" t="s">
        <v>224</v>
      </c>
      <c r="T112" s="238" t="s">
        <v>224</v>
      </c>
      <c r="U112" s="222">
        <v>0.01</v>
      </c>
      <c r="V112" s="222">
        <f>ROUND(E112*U112,2)</f>
        <v>0.06</v>
      </c>
      <c r="W112" s="222"/>
      <c r="X112" s="222" t="s">
        <v>1118</v>
      </c>
      <c r="Y112" s="212"/>
      <c r="Z112" s="212"/>
      <c r="AA112" s="212"/>
      <c r="AB112" s="212"/>
      <c r="AC112" s="212"/>
      <c r="AD112" s="212"/>
      <c r="AE112" s="212"/>
      <c r="AF112" s="212"/>
      <c r="AG112" s="212" t="s">
        <v>1119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47" t="s">
        <v>1120</v>
      </c>
      <c r="D113" s="223"/>
      <c r="E113" s="224"/>
      <c r="F113" s="222"/>
      <c r="G113" s="222"/>
      <c r="H113" s="222"/>
      <c r="I113" s="222"/>
      <c r="J113" s="222"/>
      <c r="K113" s="222"/>
      <c r="L113" s="222"/>
      <c r="M113" s="222"/>
      <c r="N113" s="221"/>
      <c r="O113" s="221"/>
      <c r="P113" s="221"/>
      <c r="Q113" s="221"/>
      <c r="R113" s="222"/>
      <c r="S113" s="222"/>
      <c r="T113" s="222"/>
      <c r="U113" s="222"/>
      <c r="V113" s="222"/>
      <c r="W113" s="222"/>
      <c r="X113" s="222"/>
      <c r="Y113" s="212"/>
      <c r="Z113" s="212"/>
      <c r="AA113" s="212"/>
      <c r="AB113" s="212"/>
      <c r="AC113" s="212"/>
      <c r="AD113" s="212"/>
      <c r="AE113" s="212"/>
      <c r="AF113" s="212"/>
      <c r="AG113" s="212" t="s">
        <v>231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47" t="s">
        <v>1251</v>
      </c>
      <c r="D114" s="223"/>
      <c r="E114" s="224"/>
      <c r="F114" s="222"/>
      <c r="G114" s="222"/>
      <c r="H114" s="222"/>
      <c r="I114" s="222"/>
      <c r="J114" s="222"/>
      <c r="K114" s="222"/>
      <c r="L114" s="222"/>
      <c r="M114" s="222"/>
      <c r="N114" s="221"/>
      <c r="O114" s="221"/>
      <c r="P114" s="221"/>
      <c r="Q114" s="221"/>
      <c r="R114" s="222"/>
      <c r="S114" s="222"/>
      <c r="T114" s="222"/>
      <c r="U114" s="222"/>
      <c r="V114" s="222"/>
      <c r="W114" s="222"/>
      <c r="X114" s="222"/>
      <c r="Y114" s="212"/>
      <c r="Z114" s="212"/>
      <c r="AA114" s="212"/>
      <c r="AB114" s="212"/>
      <c r="AC114" s="212"/>
      <c r="AD114" s="212"/>
      <c r="AE114" s="212"/>
      <c r="AF114" s="212"/>
      <c r="AG114" s="212" t="s">
        <v>231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47" t="s">
        <v>1252</v>
      </c>
      <c r="D115" s="223"/>
      <c r="E115" s="224">
        <v>5.85</v>
      </c>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231</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2">
        <v>31</v>
      </c>
      <c r="B116" s="233" t="s">
        <v>1123</v>
      </c>
      <c r="C116" s="244" t="s">
        <v>1124</v>
      </c>
      <c r="D116" s="234" t="s">
        <v>667</v>
      </c>
      <c r="E116" s="235">
        <v>35.1</v>
      </c>
      <c r="F116" s="236"/>
      <c r="G116" s="237">
        <f>ROUND(E116*F116,2)</f>
        <v>0</v>
      </c>
      <c r="H116" s="236"/>
      <c r="I116" s="237">
        <f>ROUND(E116*H116,2)</f>
        <v>0</v>
      </c>
      <c r="J116" s="236"/>
      <c r="K116" s="237">
        <f>ROUND(E116*J116,2)</f>
        <v>0</v>
      </c>
      <c r="L116" s="237">
        <v>21</v>
      </c>
      <c r="M116" s="237">
        <f>G116*(1+L116/100)</f>
        <v>0</v>
      </c>
      <c r="N116" s="235">
        <v>0</v>
      </c>
      <c r="O116" s="235">
        <f>ROUND(E116*N116,2)</f>
        <v>0</v>
      </c>
      <c r="P116" s="235">
        <v>0</v>
      </c>
      <c r="Q116" s="235">
        <f>ROUND(E116*P116,2)</f>
        <v>0</v>
      </c>
      <c r="R116" s="237" t="s">
        <v>1082</v>
      </c>
      <c r="S116" s="237" t="s">
        <v>224</v>
      </c>
      <c r="T116" s="238" t="s">
        <v>224</v>
      </c>
      <c r="U116" s="222">
        <v>0</v>
      </c>
      <c r="V116" s="222">
        <f>ROUND(E116*U116,2)</f>
        <v>0</v>
      </c>
      <c r="W116" s="222"/>
      <c r="X116" s="222" t="s">
        <v>1118</v>
      </c>
      <c r="Y116" s="212"/>
      <c r="Z116" s="212"/>
      <c r="AA116" s="212"/>
      <c r="AB116" s="212"/>
      <c r="AC116" s="212"/>
      <c r="AD116" s="212"/>
      <c r="AE116" s="212"/>
      <c r="AF116" s="212"/>
      <c r="AG116" s="212" t="s">
        <v>1119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47" t="s">
        <v>1120</v>
      </c>
      <c r="D117" s="223"/>
      <c r="E117" s="224"/>
      <c r="F117" s="222"/>
      <c r="G117" s="222"/>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231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47" t="s">
        <v>1251</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12"/>
      <c r="Z118" s="212"/>
      <c r="AA118" s="212"/>
      <c r="AB118" s="212"/>
      <c r="AC118" s="212"/>
      <c r="AD118" s="212"/>
      <c r="AE118" s="212"/>
      <c r="AF118" s="212"/>
      <c r="AG118" s="212" t="s">
        <v>231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47" t="s">
        <v>1253</v>
      </c>
      <c r="D119" s="223"/>
      <c r="E119" s="224">
        <v>35.1</v>
      </c>
      <c r="F119" s="222"/>
      <c r="G119" s="222"/>
      <c r="H119" s="222"/>
      <c r="I119" s="222"/>
      <c r="J119" s="222"/>
      <c r="K119" s="222"/>
      <c r="L119" s="222"/>
      <c r="M119" s="222"/>
      <c r="N119" s="221"/>
      <c r="O119" s="221"/>
      <c r="P119" s="221"/>
      <c r="Q119" s="221"/>
      <c r="R119" s="222"/>
      <c r="S119" s="222"/>
      <c r="T119" s="222"/>
      <c r="U119" s="222"/>
      <c r="V119" s="222"/>
      <c r="W119" s="222"/>
      <c r="X119" s="222"/>
      <c r="Y119" s="212"/>
      <c r="Z119" s="212"/>
      <c r="AA119" s="212"/>
      <c r="AB119" s="212"/>
      <c r="AC119" s="212"/>
      <c r="AD119" s="212"/>
      <c r="AE119" s="212"/>
      <c r="AF119" s="212"/>
      <c r="AG119" s="212" t="s">
        <v>231</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2">
        <v>32</v>
      </c>
      <c r="B120" s="233" t="s">
        <v>665</v>
      </c>
      <c r="C120" s="244" t="s">
        <v>666</v>
      </c>
      <c r="D120" s="234" t="s">
        <v>667</v>
      </c>
      <c r="E120" s="235">
        <v>5.85</v>
      </c>
      <c r="F120" s="236"/>
      <c r="G120" s="237">
        <f>ROUND(E120*F120,2)</f>
        <v>0</v>
      </c>
      <c r="H120" s="236"/>
      <c r="I120" s="237">
        <f>ROUND(E120*H120,2)</f>
        <v>0</v>
      </c>
      <c r="J120" s="236"/>
      <c r="K120" s="237">
        <f>ROUND(E120*J120,2)</f>
        <v>0</v>
      </c>
      <c r="L120" s="237">
        <v>21</v>
      </c>
      <c r="M120" s="237">
        <f>G120*(1+L120/100)</f>
        <v>0</v>
      </c>
      <c r="N120" s="235">
        <v>0</v>
      </c>
      <c r="O120" s="235">
        <f>ROUND(E120*N120,2)</f>
        <v>0</v>
      </c>
      <c r="P120" s="235">
        <v>0</v>
      </c>
      <c r="Q120" s="235">
        <f>ROUND(E120*P120,2)</f>
        <v>0</v>
      </c>
      <c r="R120" s="237" t="s">
        <v>668</v>
      </c>
      <c r="S120" s="237" t="s">
        <v>224</v>
      </c>
      <c r="T120" s="238" t="s">
        <v>224</v>
      </c>
      <c r="U120" s="222">
        <v>0</v>
      </c>
      <c r="V120" s="222">
        <f>ROUND(E120*U120,2)</f>
        <v>0</v>
      </c>
      <c r="W120" s="222"/>
      <c r="X120" s="222" t="s">
        <v>1118</v>
      </c>
      <c r="Y120" s="212"/>
      <c r="Z120" s="212"/>
      <c r="AA120" s="212"/>
      <c r="AB120" s="212"/>
      <c r="AC120" s="212"/>
      <c r="AD120" s="212"/>
      <c r="AE120" s="212"/>
      <c r="AF120" s="212"/>
      <c r="AG120" s="212" t="s">
        <v>1119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47" t="s">
        <v>1120</v>
      </c>
      <c r="D121" s="223"/>
      <c r="E121" s="224"/>
      <c r="F121" s="222"/>
      <c r="G121" s="222"/>
      <c r="H121" s="222"/>
      <c r="I121" s="222"/>
      <c r="J121" s="222"/>
      <c r="K121" s="222"/>
      <c r="L121" s="222"/>
      <c r="M121" s="222"/>
      <c r="N121" s="221"/>
      <c r="O121" s="221"/>
      <c r="P121" s="221"/>
      <c r="Q121" s="221"/>
      <c r="R121" s="222"/>
      <c r="S121" s="222"/>
      <c r="T121" s="222"/>
      <c r="U121" s="222"/>
      <c r="V121" s="222"/>
      <c r="W121" s="222"/>
      <c r="X121" s="222"/>
      <c r="Y121" s="212"/>
      <c r="Z121" s="212"/>
      <c r="AA121" s="212"/>
      <c r="AB121" s="212"/>
      <c r="AC121" s="212"/>
      <c r="AD121" s="212"/>
      <c r="AE121" s="212"/>
      <c r="AF121" s="212"/>
      <c r="AG121" s="212" t="s">
        <v>231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47" t="s">
        <v>1251</v>
      </c>
      <c r="D122" s="223"/>
      <c r="E122" s="224"/>
      <c r="F122" s="222"/>
      <c r="G122" s="222"/>
      <c r="H122" s="222"/>
      <c r="I122" s="222"/>
      <c r="J122" s="222"/>
      <c r="K122" s="222"/>
      <c r="L122" s="222"/>
      <c r="M122" s="222"/>
      <c r="N122" s="221"/>
      <c r="O122" s="221"/>
      <c r="P122" s="221"/>
      <c r="Q122" s="221"/>
      <c r="R122" s="222"/>
      <c r="S122" s="222"/>
      <c r="T122" s="222"/>
      <c r="U122" s="222"/>
      <c r="V122" s="222"/>
      <c r="W122" s="222"/>
      <c r="X122" s="222"/>
      <c r="Y122" s="212"/>
      <c r="Z122" s="212"/>
      <c r="AA122" s="212"/>
      <c r="AB122" s="212"/>
      <c r="AC122" s="212"/>
      <c r="AD122" s="212"/>
      <c r="AE122" s="212"/>
      <c r="AF122" s="212"/>
      <c r="AG122" s="212" t="s">
        <v>231</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47" t="s">
        <v>1252</v>
      </c>
      <c r="D123" s="223"/>
      <c r="E123" s="224">
        <v>5.85</v>
      </c>
      <c r="F123" s="222"/>
      <c r="G123" s="222"/>
      <c r="H123" s="222"/>
      <c r="I123" s="222"/>
      <c r="J123" s="222"/>
      <c r="K123" s="222"/>
      <c r="L123" s="222"/>
      <c r="M123" s="222"/>
      <c r="N123" s="221"/>
      <c r="O123" s="221"/>
      <c r="P123" s="221"/>
      <c r="Q123" s="221"/>
      <c r="R123" s="222"/>
      <c r="S123" s="222"/>
      <c r="T123" s="222"/>
      <c r="U123" s="222"/>
      <c r="V123" s="222"/>
      <c r="W123" s="222"/>
      <c r="X123" s="222"/>
      <c r="Y123" s="212"/>
      <c r="Z123" s="212"/>
      <c r="AA123" s="212"/>
      <c r="AB123" s="212"/>
      <c r="AC123" s="212"/>
      <c r="AD123" s="212"/>
      <c r="AE123" s="212"/>
      <c r="AF123" s="212"/>
      <c r="AG123" s="212" t="s">
        <v>231</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6" t="s">
        <v>219</v>
      </c>
      <c r="B124" s="227" t="s">
        <v>155</v>
      </c>
      <c r="C124" s="243" t="s">
        <v>156</v>
      </c>
      <c r="D124" s="228"/>
      <c r="E124" s="229"/>
      <c r="F124" s="230"/>
      <c r="G124" s="230">
        <f>SUMIF(AG125:AG139,"&lt;&gt;NOR",G125:G139)</f>
        <v>0</v>
      </c>
      <c r="H124" s="230"/>
      <c r="I124" s="230">
        <f>SUM(I125:I139)</f>
        <v>0</v>
      </c>
      <c r="J124" s="230"/>
      <c r="K124" s="230">
        <f>SUM(K125:K139)</f>
        <v>0</v>
      </c>
      <c r="L124" s="230"/>
      <c r="M124" s="230">
        <f>SUM(M125:M139)</f>
        <v>0</v>
      </c>
      <c r="N124" s="229"/>
      <c r="O124" s="229">
        <f>SUM(O125:O139)</f>
        <v>0</v>
      </c>
      <c r="P124" s="229"/>
      <c r="Q124" s="229">
        <f>SUM(Q125:Q139)</f>
        <v>81.400000000000006</v>
      </c>
      <c r="R124" s="230"/>
      <c r="S124" s="230"/>
      <c r="T124" s="231"/>
      <c r="U124" s="225"/>
      <c r="V124" s="225">
        <f>SUM(V125:V139)</f>
        <v>23.82</v>
      </c>
      <c r="W124" s="225"/>
      <c r="X124" s="225"/>
      <c r="AG124" t="s">
        <v>220</v>
      </c>
    </row>
    <row r="125" spans="1:60" ht="33.75" outlineLevel="1" x14ac:dyDescent="0.2">
      <c r="A125" s="232">
        <v>33</v>
      </c>
      <c r="B125" s="233" t="s">
        <v>1254</v>
      </c>
      <c r="C125" s="244" t="s">
        <v>1255</v>
      </c>
      <c r="D125" s="234" t="s">
        <v>516</v>
      </c>
      <c r="E125" s="235">
        <v>740</v>
      </c>
      <c r="F125" s="236"/>
      <c r="G125" s="237">
        <f>ROUND(E125*F125,2)</f>
        <v>0</v>
      </c>
      <c r="H125" s="236"/>
      <c r="I125" s="237">
        <f>ROUND(E125*H125,2)</f>
        <v>0</v>
      </c>
      <c r="J125" s="236"/>
      <c r="K125" s="237">
        <f>ROUND(E125*J125,2)</f>
        <v>0</v>
      </c>
      <c r="L125" s="237">
        <v>21</v>
      </c>
      <c r="M125" s="237">
        <f>G125*(1+L125/100)</f>
        <v>0</v>
      </c>
      <c r="N125" s="235">
        <v>0</v>
      </c>
      <c r="O125" s="235">
        <f>ROUND(E125*N125,2)</f>
        <v>0</v>
      </c>
      <c r="P125" s="235">
        <v>0.11</v>
      </c>
      <c r="Q125" s="235">
        <f>ROUND(E125*P125,2)</f>
        <v>81.400000000000006</v>
      </c>
      <c r="R125" s="237" t="s">
        <v>1082</v>
      </c>
      <c r="S125" s="237" t="s">
        <v>224</v>
      </c>
      <c r="T125" s="238" t="s">
        <v>224</v>
      </c>
      <c r="U125" s="222">
        <v>3.1099999999999999E-2</v>
      </c>
      <c r="V125" s="222">
        <f>ROUND(E125*U125,2)</f>
        <v>23.01</v>
      </c>
      <c r="W125" s="222"/>
      <c r="X125" s="222" t="s">
        <v>273</v>
      </c>
      <c r="Y125" s="212"/>
      <c r="Z125" s="212"/>
      <c r="AA125" s="212"/>
      <c r="AB125" s="212"/>
      <c r="AC125" s="212"/>
      <c r="AD125" s="212"/>
      <c r="AE125" s="212"/>
      <c r="AF125" s="212"/>
      <c r="AG125" s="212" t="s">
        <v>274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19"/>
      <c r="B126" s="220"/>
      <c r="C126" s="266" t="s">
        <v>1256</v>
      </c>
      <c r="D126" s="258"/>
      <c r="E126" s="258"/>
      <c r="F126" s="258"/>
      <c r="G126" s="258"/>
      <c r="H126" s="222"/>
      <c r="I126" s="222"/>
      <c r="J126" s="222"/>
      <c r="K126" s="222"/>
      <c r="L126" s="222"/>
      <c r="M126" s="222"/>
      <c r="N126" s="221"/>
      <c r="O126" s="221"/>
      <c r="P126" s="221"/>
      <c r="Q126" s="221"/>
      <c r="R126" s="222"/>
      <c r="S126" s="222"/>
      <c r="T126" s="222"/>
      <c r="U126" s="222"/>
      <c r="V126" s="222"/>
      <c r="W126" s="222"/>
      <c r="X126" s="222"/>
      <c r="Y126" s="212"/>
      <c r="Z126" s="212"/>
      <c r="AA126" s="212"/>
      <c r="AB126" s="212"/>
      <c r="AC126" s="212"/>
      <c r="AD126" s="212"/>
      <c r="AE126" s="212"/>
      <c r="AF126" s="212"/>
      <c r="AG126" s="212" t="s">
        <v>276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40" t="str">
        <f>C126</f>
        <v>s naložením na dopravní prostředek, očištění povrchu od frézované plochy, opotřebování frézovacích nástrojů (nožů, upínacích kroužků, držáků) nutné ruční odstranění (vybourání) živičného krytu kolem překážek,</v>
      </c>
      <c r="BB126" s="212"/>
      <c r="BC126" s="212"/>
      <c r="BD126" s="212"/>
      <c r="BE126" s="212"/>
      <c r="BF126" s="212"/>
      <c r="BG126" s="212"/>
      <c r="BH126" s="212"/>
    </row>
    <row r="127" spans="1:60" outlineLevel="1" x14ac:dyDescent="0.2">
      <c r="A127" s="219"/>
      <c r="B127" s="220"/>
      <c r="C127" s="247" t="s">
        <v>1257</v>
      </c>
      <c r="D127" s="223"/>
      <c r="E127" s="224">
        <v>740</v>
      </c>
      <c r="F127" s="222"/>
      <c r="G127" s="222"/>
      <c r="H127" s="222"/>
      <c r="I127" s="222"/>
      <c r="J127" s="222"/>
      <c r="K127" s="222"/>
      <c r="L127" s="222"/>
      <c r="M127" s="222"/>
      <c r="N127" s="221"/>
      <c r="O127" s="221"/>
      <c r="P127" s="221"/>
      <c r="Q127" s="221"/>
      <c r="R127" s="222"/>
      <c r="S127" s="222"/>
      <c r="T127" s="222"/>
      <c r="U127" s="222"/>
      <c r="V127" s="222"/>
      <c r="W127" s="222"/>
      <c r="X127" s="222"/>
      <c r="Y127" s="212"/>
      <c r="Z127" s="212"/>
      <c r="AA127" s="212"/>
      <c r="AB127" s="212"/>
      <c r="AC127" s="212"/>
      <c r="AD127" s="212"/>
      <c r="AE127" s="212"/>
      <c r="AF127" s="212"/>
      <c r="AG127" s="212" t="s">
        <v>231</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2">
        <v>34</v>
      </c>
      <c r="B128" s="233" t="s">
        <v>1116</v>
      </c>
      <c r="C128" s="244" t="s">
        <v>1117</v>
      </c>
      <c r="D128" s="234" t="s">
        <v>667</v>
      </c>
      <c r="E128" s="235">
        <v>81.400000000000006</v>
      </c>
      <c r="F128" s="236"/>
      <c r="G128" s="237">
        <f>ROUND(E128*F128,2)</f>
        <v>0</v>
      </c>
      <c r="H128" s="236"/>
      <c r="I128" s="237">
        <f>ROUND(E128*H128,2)</f>
        <v>0</v>
      </c>
      <c r="J128" s="236"/>
      <c r="K128" s="237">
        <f>ROUND(E128*J128,2)</f>
        <v>0</v>
      </c>
      <c r="L128" s="237">
        <v>21</v>
      </c>
      <c r="M128" s="237">
        <f>G128*(1+L128/100)</f>
        <v>0</v>
      </c>
      <c r="N128" s="235">
        <v>0</v>
      </c>
      <c r="O128" s="235">
        <f>ROUND(E128*N128,2)</f>
        <v>0</v>
      </c>
      <c r="P128" s="235">
        <v>0</v>
      </c>
      <c r="Q128" s="235">
        <f>ROUND(E128*P128,2)</f>
        <v>0</v>
      </c>
      <c r="R128" s="237" t="s">
        <v>1082</v>
      </c>
      <c r="S128" s="237" t="s">
        <v>224</v>
      </c>
      <c r="T128" s="238" t="s">
        <v>224</v>
      </c>
      <c r="U128" s="222">
        <v>0.01</v>
      </c>
      <c r="V128" s="222">
        <f>ROUND(E128*U128,2)</f>
        <v>0.81</v>
      </c>
      <c r="W128" s="222"/>
      <c r="X128" s="222" t="s">
        <v>1118</v>
      </c>
      <c r="Y128" s="212"/>
      <c r="Z128" s="212"/>
      <c r="AA128" s="212"/>
      <c r="AB128" s="212"/>
      <c r="AC128" s="212"/>
      <c r="AD128" s="212"/>
      <c r="AE128" s="212"/>
      <c r="AF128" s="212"/>
      <c r="AG128" s="212" t="s">
        <v>1119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47" t="s">
        <v>1120</v>
      </c>
      <c r="D129" s="223"/>
      <c r="E129" s="224"/>
      <c r="F129" s="222"/>
      <c r="G129" s="222"/>
      <c r="H129" s="222"/>
      <c r="I129" s="222"/>
      <c r="J129" s="222"/>
      <c r="K129" s="222"/>
      <c r="L129" s="222"/>
      <c r="M129" s="222"/>
      <c r="N129" s="221"/>
      <c r="O129" s="221"/>
      <c r="P129" s="221"/>
      <c r="Q129" s="221"/>
      <c r="R129" s="222"/>
      <c r="S129" s="222"/>
      <c r="T129" s="222"/>
      <c r="U129" s="222"/>
      <c r="V129" s="222"/>
      <c r="W129" s="222"/>
      <c r="X129" s="222"/>
      <c r="Y129" s="212"/>
      <c r="Z129" s="212"/>
      <c r="AA129" s="212"/>
      <c r="AB129" s="212"/>
      <c r="AC129" s="212"/>
      <c r="AD129" s="212"/>
      <c r="AE129" s="212"/>
      <c r="AF129" s="212"/>
      <c r="AG129" s="212" t="s">
        <v>231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47" t="s">
        <v>1258</v>
      </c>
      <c r="D130" s="223"/>
      <c r="E130" s="224"/>
      <c r="F130" s="222"/>
      <c r="G130" s="222"/>
      <c r="H130" s="222"/>
      <c r="I130" s="222"/>
      <c r="J130" s="222"/>
      <c r="K130" s="222"/>
      <c r="L130" s="222"/>
      <c r="M130" s="222"/>
      <c r="N130" s="221"/>
      <c r="O130" s="221"/>
      <c r="P130" s="221"/>
      <c r="Q130" s="221"/>
      <c r="R130" s="222"/>
      <c r="S130" s="222"/>
      <c r="T130" s="222"/>
      <c r="U130" s="222"/>
      <c r="V130" s="222"/>
      <c r="W130" s="222"/>
      <c r="X130" s="222"/>
      <c r="Y130" s="212"/>
      <c r="Z130" s="212"/>
      <c r="AA130" s="212"/>
      <c r="AB130" s="212"/>
      <c r="AC130" s="212"/>
      <c r="AD130" s="212"/>
      <c r="AE130" s="212"/>
      <c r="AF130" s="212"/>
      <c r="AG130" s="212" t="s">
        <v>231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47" t="s">
        <v>1259</v>
      </c>
      <c r="D131" s="223"/>
      <c r="E131" s="224">
        <v>81.400000000000006</v>
      </c>
      <c r="F131" s="222"/>
      <c r="G131" s="222"/>
      <c r="H131" s="222"/>
      <c r="I131" s="222"/>
      <c r="J131" s="222"/>
      <c r="K131" s="222"/>
      <c r="L131" s="222"/>
      <c r="M131" s="222"/>
      <c r="N131" s="221"/>
      <c r="O131" s="221"/>
      <c r="P131" s="221"/>
      <c r="Q131" s="221"/>
      <c r="R131" s="222"/>
      <c r="S131" s="222"/>
      <c r="T131" s="222"/>
      <c r="U131" s="222"/>
      <c r="V131" s="222"/>
      <c r="W131" s="222"/>
      <c r="X131" s="222"/>
      <c r="Y131" s="212"/>
      <c r="Z131" s="212"/>
      <c r="AA131" s="212"/>
      <c r="AB131" s="212"/>
      <c r="AC131" s="212"/>
      <c r="AD131" s="212"/>
      <c r="AE131" s="212"/>
      <c r="AF131" s="212"/>
      <c r="AG131" s="212" t="s">
        <v>231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2">
        <v>35</v>
      </c>
      <c r="B132" s="233" t="s">
        <v>1123</v>
      </c>
      <c r="C132" s="244" t="s">
        <v>1124</v>
      </c>
      <c r="D132" s="234" t="s">
        <v>667</v>
      </c>
      <c r="E132" s="235">
        <v>488.4</v>
      </c>
      <c r="F132" s="236"/>
      <c r="G132" s="237">
        <f>ROUND(E132*F132,2)</f>
        <v>0</v>
      </c>
      <c r="H132" s="236"/>
      <c r="I132" s="237">
        <f>ROUND(E132*H132,2)</f>
        <v>0</v>
      </c>
      <c r="J132" s="236"/>
      <c r="K132" s="237">
        <f>ROUND(E132*J132,2)</f>
        <v>0</v>
      </c>
      <c r="L132" s="237">
        <v>21</v>
      </c>
      <c r="M132" s="237">
        <f>G132*(1+L132/100)</f>
        <v>0</v>
      </c>
      <c r="N132" s="235">
        <v>0</v>
      </c>
      <c r="O132" s="235">
        <f>ROUND(E132*N132,2)</f>
        <v>0</v>
      </c>
      <c r="P132" s="235">
        <v>0</v>
      </c>
      <c r="Q132" s="235">
        <f>ROUND(E132*P132,2)</f>
        <v>0</v>
      </c>
      <c r="R132" s="237" t="s">
        <v>1082</v>
      </c>
      <c r="S132" s="237" t="s">
        <v>224</v>
      </c>
      <c r="T132" s="238" t="s">
        <v>224</v>
      </c>
      <c r="U132" s="222">
        <v>0</v>
      </c>
      <c r="V132" s="222">
        <f>ROUND(E132*U132,2)</f>
        <v>0</v>
      </c>
      <c r="W132" s="222"/>
      <c r="X132" s="222" t="s">
        <v>1118</v>
      </c>
      <c r="Y132" s="212"/>
      <c r="Z132" s="212"/>
      <c r="AA132" s="212"/>
      <c r="AB132" s="212"/>
      <c r="AC132" s="212"/>
      <c r="AD132" s="212"/>
      <c r="AE132" s="212"/>
      <c r="AF132" s="212"/>
      <c r="AG132" s="212" t="s">
        <v>1119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47" t="s">
        <v>1120</v>
      </c>
      <c r="D133" s="223"/>
      <c r="E133" s="224"/>
      <c r="F133" s="222"/>
      <c r="G133" s="222"/>
      <c r="H133" s="222"/>
      <c r="I133" s="222"/>
      <c r="J133" s="222"/>
      <c r="K133" s="222"/>
      <c r="L133" s="222"/>
      <c r="M133" s="222"/>
      <c r="N133" s="221"/>
      <c r="O133" s="221"/>
      <c r="P133" s="221"/>
      <c r="Q133" s="221"/>
      <c r="R133" s="222"/>
      <c r="S133" s="222"/>
      <c r="T133" s="222"/>
      <c r="U133" s="222"/>
      <c r="V133" s="222"/>
      <c r="W133" s="222"/>
      <c r="X133" s="222"/>
      <c r="Y133" s="212"/>
      <c r="Z133" s="212"/>
      <c r="AA133" s="212"/>
      <c r="AB133" s="212"/>
      <c r="AC133" s="212"/>
      <c r="AD133" s="212"/>
      <c r="AE133" s="212"/>
      <c r="AF133" s="212"/>
      <c r="AG133" s="212" t="s">
        <v>231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47" t="s">
        <v>1258</v>
      </c>
      <c r="D134" s="223"/>
      <c r="E134" s="224"/>
      <c r="F134" s="222"/>
      <c r="G134" s="222"/>
      <c r="H134" s="222"/>
      <c r="I134" s="222"/>
      <c r="J134" s="222"/>
      <c r="K134" s="222"/>
      <c r="L134" s="222"/>
      <c r="M134" s="222"/>
      <c r="N134" s="221"/>
      <c r="O134" s="221"/>
      <c r="P134" s="221"/>
      <c r="Q134" s="221"/>
      <c r="R134" s="222"/>
      <c r="S134" s="222"/>
      <c r="T134" s="222"/>
      <c r="U134" s="222"/>
      <c r="V134" s="222"/>
      <c r="W134" s="222"/>
      <c r="X134" s="222"/>
      <c r="Y134" s="212"/>
      <c r="Z134" s="212"/>
      <c r="AA134" s="212"/>
      <c r="AB134" s="212"/>
      <c r="AC134" s="212"/>
      <c r="AD134" s="212"/>
      <c r="AE134" s="212"/>
      <c r="AF134" s="212"/>
      <c r="AG134" s="212" t="s">
        <v>231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47" t="s">
        <v>1260</v>
      </c>
      <c r="D135" s="223"/>
      <c r="E135" s="224">
        <v>488.4</v>
      </c>
      <c r="F135" s="222"/>
      <c r="G135" s="222"/>
      <c r="H135" s="222"/>
      <c r="I135" s="222"/>
      <c r="J135" s="222"/>
      <c r="K135" s="222"/>
      <c r="L135" s="222"/>
      <c r="M135" s="222"/>
      <c r="N135" s="221"/>
      <c r="O135" s="221"/>
      <c r="P135" s="221"/>
      <c r="Q135" s="221"/>
      <c r="R135" s="222"/>
      <c r="S135" s="222"/>
      <c r="T135" s="222"/>
      <c r="U135" s="222"/>
      <c r="V135" s="222"/>
      <c r="W135" s="222"/>
      <c r="X135" s="222"/>
      <c r="Y135" s="212"/>
      <c r="Z135" s="212"/>
      <c r="AA135" s="212"/>
      <c r="AB135" s="212"/>
      <c r="AC135" s="212"/>
      <c r="AD135" s="212"/>
      <c r="AE135" s="212"/>
      <c r="AF135" s="212"/>
      <c r="AG135" s="212" t="s">
        <v>231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2">
        <v>36</v>
      </c>
      <c r="B136" s="233" t="s">
        <v>1261</v>
      </c>
      <c r="C136" s="244" t="s">
        <v>1262</v>
      </c>
      <c r="D136" s="234" t="s">
        <v>667</v>
      </c>
      <c r="E136" s="235">
        <v>81.400000000000006</v>
      </c>
      <c r="F136" s="236"/>
      <c r="G136" s="237">
        <f>ROUND(E136*F136,2)</f>
        <v>0</v>
      </c>
      <c r="H136" s="236"/>
      <c r="I136" s="237">
        <f>ROUND(E136*H136,2)</f>
        <v>0</v>
      </c>
      <c r="J136" s="236"/>
      <c r="K136" s="237">
        <f>ROUND(E136*J136,2)</f>
        <v>0</v>
      </c>
      <c r="L136" s="237">
        <v>21</v>
      </c>
      <c r="M136" s="237">
        <f>G136*(1+L136/100)</f>
        <v>0</v>
      </c>
      <c r="N136" s="235">
        <v>0</v>
      </c>
      <c r="O136" s="235">
        <f>ROUND(E136*N136,2)</f>
        <v>0</v>
      </c>
      <c r="P136" s="235">
        <v>0</v>
      </c>
      <c r="Q136" s="235">
        <f>ROUND(E136*P136,2)</f>
        <v>0</v>
      </c>
      <c r="R136" s="237" t="s">
        <v>668</v>
      </c>
      <c r="S136" s="237" t="s">
        <v>224</v>
      </c>
      <c r="T136" s="238" t="s">
        <v>224</v>
      </c>
      <c r="U136" s="222">
        <v>0</v>
      </c>
      <c r="V136" s="222">
        <f>ROUND(E136*U136,2)</f>
        <v>0</v>
      </c>
      <c r="W136" s="222"/>
      <c r="X136" s="222" t="s">
        <v>1118</v>
      </c>
      <c r="Y136" s="212"/>
      <c r="Z136" s="212"/>
      <c r="AA136" s="212"/>
      <c r="AB136" s="212"/>
      <c r="AC136" s="212"/>
      <c r="AD136" s="212"/>
      <c r="AE136" s="212"/>
      <c r="AF136" s="212"/>
      <c r="AG136" s="212" t="s">
        <v>1119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47" t="s">
        <v>1120</v>
      </c>
      <c r="D137" s="223"/>
      <c r="E137" s="224"/>
      <c r="F137" s="222"/>
      <c r="G137" s="222"/>
      <c r="H137" s="222"/>
      <c r="I137" s="222"/>
      <c r="J137" s="222"/>
      <c r="K137" s="222"/>
      <c r="L137" s="222"/>
      <c r="M137" s="222"/>
      <c r="N137" s="221"/>
      <c r="O137" s="221"/>
      <c r="P137" s="221"/>
      <c r="Q137" s="221"/>
      <c r="R137" s="222"/>
      <c r="S137" s="222"/>
      <c r="T137" s="222"/>
      <c r="U137" s="222"/>
      <c r="V137" s="222"/>
      <c r="W137" s="222"/>
      <c r="X137" s="222"/>
      <c r="Y137" s="212"/>
      <c r="Z137" s="212"/>
      <c r="AA137" s="212"/>
      <c r="AB137" s="212"/>
      <c r="AC137" s="212"/>
      <c r="AD137" s="212"/>
      <c r="AE137" s="212"/>
      <c r="AF137" s="212"/>
      <c r="AG137" s="212" t="s">
        <v>231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47" t="s">
        <v>1258</v>
      </c>
      <c r="D138" s="223"/>
      <c r="E138" s="224"/>
      <c r="F138" s="222"/>
      <c r="G138" s="222"/>
      <c r="H138" s="222"/>
      <c r="I138" s="222"/>
      <c r="J138" s="222"/>
      <c r="K138" s="222"/>
      <c r="L138" s="222"/>
      <c r="M138" s="222"/>
      <c r="N138" s="221"/>
      <c r="O138" s="221"/>
      <c r="P138" s="221"/>
      <c r="Q138" s="221"/>
      <c r="R138" s="222"/>
      <c r="S138" s="222"/>
      <c r="T138" s="222"/>
      <c r="U138" s="222"/>
      <c r="V138" s="222"/>
      <c r="W138" s="222"/>
      <c r="X138" s="222"/>
      <c r="Y138" s="212"/>
      <c r="Z138" s="212"/>
      <c r="AA138" s="212"/>
      <c r="AB138" s="212"/>
      <c r="AC138" s="212"/>
      <c r="AD138" s="212"/>
      <c r="AE138" s="212"/>
      <c r="AF138" s="212"/>
      <c r="AG138" s="212" t="s">
        <v>231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47" t="s">
        <v>1259</v>
      </c>
      <c r="D139" s="223"/>
      <c r="E139" s="224">
        <v>81.400000000000006</v>
      </c>
      <c r="F139" s="222"/>
      <c r="G139" s="222"/>
      <c r="H139" s="222"/>
      <c r="I139" s="222"/>
      <c r="J139" s="222"/>
      <c r="K139" s="222"/>
      <c r="L139" s="222"/>
      <c r="M139" s="222"/>
      <c r="N139" s="221"/>
      <c r="O139" s="221"/>
      <c r="P139" s="221"/>
      <c r="Q139" s="221"/>
      <c r="R139" s="222"/>
      <c r="S139" s="222"/>
      <c r="T139" s="222"/>
      <c r="U139" s="222"/>
      <c r="V139" s="222"/>
      <c r="W139" s="222"/>
      <c r="X139" s="222"/>
      <c r="Y139" s="212"/>
      <c r="Z139" s="212"/>
      <c r="AA139" s="212"/>
      <c r="AB139" s="212"/>
      <c r="AC139" s="212"/>
      <c r="AD139" s="212"/>
      <c r="AE139" s="212"/>
      <c r="AF139" s="212"/>
      <c r="AG139" s="212" t="s">
        <v>231</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x14ac:dyDescent="0.2">
      <c r="A140" s="226" t="s">
        <v>219</v>
      </c>
      <c r="B140" s="227" t="s">
        <v>157</v>
      </c>
      <c r="C140" s="243" t="s">
        <v>158</v>
      </c>
      <c r="D140" s="228"/>
      <c r="E140" s="229"/>
      <c r="F140" s="230"/>
      <c r="G140" s="230">
        <f>SUMIF(AG141:AG155,"&lt;&gt;NOR",G141:G155)</f>
        <v>0</v>
      </c>
      <c r="H140" s="230"/>
      <c r="I140" s="230">
        <f>SUM(I141:I155)</f>
        <v>0</v>
      </c>
      <c r="J140" s="230"/>
      <c r="K140" s="230">
        <f>SUM(K141:K155)</f>
        <v>0</v>
      </c>
      <c r="L140" s="230"/>
      <c r="M140" s="230">
        <f>SUM(M141:M155)</f>
        <v>0</v>
      </c>
      <c r="N140" s="229"/>
      <c r="O140" s="229">
        <f>SUM(O141:O155)</f>
        <v>0</v>
      </c>
      <c r="P140" s="229"/>
      <c r="Q140" s="229">
        <f>SUM(Q141:Q155)</f>
        <v>6.21</v>
      </c>
      <c r="R140" s="230"/>
      <c r="S140" s="230"/>
      <c r="T140" s="231"/>
      <c r="U140" s="225"/>
      <c r="V140" s="225">
        <f>SUM(V141:V155)</f>
        <v>2.82</v>
      </c>
      <c r="W140" s="225"/>
      <c r="X140" s="225"/>
      <c r="AG140" t="s">
        <v>220</v>
      </c>
    </row>
    <row r="141" spans="1:60" outlineLevel="1" x14ac:dyDescent="0.2">
      <c r="A141" s="232">
        <v>37</v>
      </c>
      <c r="B141" s="233" t="s">
        <v>1263</v>
      </c>
      <c r="C141" s="244" t="s">
        <v>1264</v>
      </c>
      <c r="D141" s="234" t="s">
        <v>271</v>
      </c>
      <c r="E141" s="235">
        <v>23</v>
      </c>
      <c r="F141" s="236"/>
      <c r="G141" s="237">
        <f>ROUND(E141*F141,2)</f>
        <v>0</v>
      </c>
      <c r="H141" s="236"/>
      <c r="I141" s="237">
        <f>ROUND(E141*H141,2)</f>
        <v>0</v>
      </c>
      <c r="J141" s="236"/>
      <c r="K141" s="237">
        <f>ROUND(E141*J141,2)</f>
        <v>0</v>
      </c>
      <c r="L141" s="237">
        <v>21</v>
      </c>
      <c r="M141" s="237">
        <f>G141*(1+L141/100)</f>
        <v>0</v>
      </c>
      <c r="N141" s="235">
        <v>0</v>
      </c>
      <c r="O141" s="235">
        <f>ROUND(E141*N141,2)</f>
        <v>0</v>
      </c>
      <c r="P141" s="235">
        <v>0.27</v>
      </c>
      <c r="Q141" s="235">
        <f>ROUND(E141*P141,2)</f>
        <v>6.21</v>
      </c>
      <c r="R141" s="237" t="s">
        <v>1082</v>
      </c>
      <c r="S141" s="237" t="s">
        <v>224</v>
      </c>
      <c r="T141" s="238" t="s">
        <v>224</v>
      </c>
      <c r="U141" s="222">
        <v>0.12</v>
      </c>
      <c r="V141" s="222">
        <f>ROUND(E141*U141,2)</f>
        <v>2.76</v>
      </c>
      <c r="W141" s="222"/>
      <c r="X141" s="222" t="s">
        <v>273</v>
      </c>
      <c r="Y141" s="212"/>
      <c r="Z141" s="212"/>
      <c r="AA141" s="212"/>
      <c r="AB141" s="212"/>
      <c r="AC141" s="212"/>
      <c r="AD141" s="212"/>
      <c r="AE141" s="212"/>
      <c r="AF141" s="212"/>
      <c r="AG141" s="212" t="s">
        <v>274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6" t="s">
        <v>1265</v>
      </c>
      <c r="D142" s="258"/>
      <c r="E142" s="258"/>
      <c r="F142" s="258"/>
      <c r="G142" s="258"/>
      <c r="H142" s="222"/>
      <c r="I142" s="222"/>
      <c r="J142" s="222"/>
      <c r="K142" s="222"/>
      <c r="L142" s="222"/>
      <c r="M142" s="222"/>
      <c r="N142" s="221"/>
      <c r="O142" s="221"/>
      <c r="P142" s="221"/>
      <c r="Q142" s="221"/>
      <c r="R142" s="222"/>
      <c r="S142" s="222"/>
      <c r="T142" s="222"/>
      <c r="U142" s="222"/>
      <c r="V142" s="222"/>
      <c r="W142" s="222"/>
      <c r="X142" s="222"/>
      <c r="Y142" s="212"/>
      <c r="Z142" s="212"/>
      <c r="AA142" s="212"/>
      <c r="AB142" s="212"/>
      <c r="AC142" s="212"/>
      <c r="AD142" s="212"/>
      <c r="AE142" s="212"/>
      <c r="AF142" s="212"/>
      <c r="AG142" s="212" t="s">
        <v>276</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0" t="str">
        <f>C142</f>
        <v>s vybouráním lože, s přemístěním hmot na skládku na vzdálenost do 3 m nebo naložením na dopravní prostředek</v>
      </c>
      <c r="BB142" s="212"/>
      <c r="BC142" s="212"/>
      <c r="BD142" s="212"/>
      <c r="BE142" s="212"/>
      <c r="BF142" s="212"/>
      <c r="BG142" s="212"/>
      <c r="BH142" s="212"/>
    </row>
    <row r="143" spans="1:60" outlineLevel="1" x14ac:dyDescent="0.2">
      <c r="A143" s="219"/>
      <c r="B143" s="220"/>
      <c r="C143" s="247" t="s">
        <v>1266</v>
      </c>
      <c r="D143" s="223"/>
      <c r="E143" s="224">
        <v>23</v>
      </c>
      <c r="F143" s="222"/>
      <c r="G143" s="222"/>
      <c r="H143" s="222"/>
      <c r="I143" s="222"/>
      <c r="J143" s="222"/>
      <c r="K143" s="222"/>
      <c r="L143" s="222"/>
      <c r="M143" s="222"/>
      <c r="N143" s="221"/>
      <c r="O143" s="221"/>
      <c r="P143" s="221"/>
      <c r="Q143" s="221"/>
      <c r="R143" s="222"/>
      <c r="S143" s="222"/>
      <c r="T143" s="222"/>
      <c r="U143" s="222"/>
      <c r="V143" s="222"/>
      <c r="W143" s="222"/>
      <c r="X143" s="222"/>
      <c r="Y143" s="212"/>
      <c r="Z143" s="212"/>
      <c r="AA143" s="212"/>
      <c r="AB143" s="212"/>
      <c r="AC143" s="212"/>
      <c r="AD143" s="212"/>
      <c r="AE143" s="212"/>
      <c r="AF143" s="212"/>
      <c r="AG143" s="212" t="s">
        <v>231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2">
        <v>38</v>
      </c>
      <c r="B144" s="233" t="s">
        <v>1116</v>
      </c>
      <c r="C144" s="244" t="s">
        <v>1117</v>
      </c>
      <c r="D144" s="234" t="s">
        <v>667</v>
      </c>
      <c r="E144" s="235">
        <v>6.21</v>
      </c>
      <c r="F144" s="236"/>
      <c r="G144" s="237">
        <f>ROUND(E144*F144,2)</f>
        <v>0</v>
      </c>
      <c r="H144" s="236"/>
      <c r="I144" s="237">
        <f>ROUND(E144*H144,2)</f>
        <v>0</v>
      </c>
      <c r="J144" s="236"/>
      <c r="K144" s="237">
        <f>ROUND(E144*J144,2)</f>
        <v>0</v>
      </c>
      <c r="L144" s="237">
        <v>21</v>
      </c>
      <c r="M144" s="237">
        <f>G144*(1+L144/100)</f>
        <v>0</v>
      </c>
      <c r="N144" s="235">
        <v>0</v>
      </c>
      <c r="O144" s="235">
        <f>ROUND(E144*N144,2)</f>
        <v>0</v>
      </c>
      <c r="P144" s="235">
        <v>0</v>
      </c>
      <c r="Q144" s="235">
        <f>ROUND(E144*P144,2)</f>
        <v>0</v>
      </c>
      <c r="R144" s="237" t="s">
        <v>1082</v>
      </c>
      <c r="S144" s="237" t="s">
        <v>224</v>
      </c>
      <c r="T144" s="238" t="s">
        <v>224</v>
      </c>
      <c r="U144" s="222">
        <v>0.01</v>
      </c>
      <c r="V144" s="222">
        <f>ROUND(E144*U144,2)</f>
        <v>0.06</v>
      </c>
      <c r="W144" s="222"/>
      <c r="X144" s="222" t="s">
        <v>1118</v>
      </c>
      <c r="Y144" s="212"/>
      <c r="Z144" s="212"/>
      <c r="AA144" s="212"/>
      <c r="AB144" s="212"/>
      <c r="AC144" s="212"/>
      <c r="AD144" s="212"/>
      <c r="AE144" s="212"/>
      <c r="AF144" s="212"/>
      <c r="AG144" s="212" t="s">
        <v>1119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47" t="s">
        <v>1120</v>
      </c>
      <c r="D145" s="223"/>
      <c r="E145" s="224"/>
      <c r="F145" s="222"/>
      <c r="G145" s="222"/>
      <c r="H145" s="222"/>
      <c r="I145" s="222"/>
      <c r="J145" s="222"/>
      <c r="K145" s="222"/>
      <c r="L145" s="222"/>
      <c r="M145" s="222"/>
      <c r="N145" s="221"/>
      <c r="O145" s="221"/>
      <c r="P145" s="221"/>
      <c r="Q145" s="221"/>
      <c r="R145" s="222"/>
      <c r="S145" s="222"/>
      <c r="T145" s="222"/>
      <c r="U145" s="222"/>
      <c r="V145" s="222"/>
      <c r="W145" s="222"/>
      <c r="X145" s="222"/>
      <c r="Y145" s="212"/>
      <c r="Z145" s="212"/>
      <c r="AA145" s="212"/>
      <c r="AB145" s="212"/>
      <c r="AC145" s="212"/>
      <c r="AD145" s="212"/>
      <c r="AE145" s="212"/>
      <c r="AF145" s="212"/>
      <c r="AG145" s="212" t="s">
        <v>231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47" t="s">
        <v>1267</v>
      </c>
      <c r="D146" s="223"/>
      <c r="E146" s="224"/>
      <c r="F146" s="222"/>
      <c r="G146" s="222"/>
      <c r="H146" s="222"/>
      <c r="I146" s="222"/>
      <c r="J146" s="222"/>
      <c r="K146" s="222"/>
      <c r="L146" s="222"/>
      <c r="M146" s="222"/>
      <c r="N146" s="221"/>
      <c r="O146" s="221"/>
      <c r="P146" s="221"/>
      <c r="Q146" s="221"/>
      <c r="R146" s="222"/>
      <c r="S146" s="222"/>
      <c r="T146" s="222"/>
      <c r="U146" s="222"/>
      <c r="V146" s="222"/>
      <c r="W146" s="222"/>
      <c r="X146" s="222"/>
      <c r="Y146" s="212"/>
      <c r="Z146" s="212"/>
      <c r="AA146" s="212"/>
      <c r="AB146" s="212"/>
      <c r="AC146" s="212"/>
      <c r="AD146" s="212"/>
      <c r="AE146" s="212"/>
      <c r="AF146" s="212"/>
      <c r="AG146" s="212" t="s">
        <v>231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47" t="s">
        <v>1268</v>
      </c>
      <c r="D147" s="223"/>
      <c r="E147" s="224">
        <v>6.21</v>
      </c>
      <c r="F147" s="222"/>
      <c r="G147" s="222"/>
      <c r="H147" s="222"/>
      <c r="I147" s="222"/>
      <c r="J147" s="222"/>
      <c r="K147" s="222"/>
      <c r="L147" s="222"/>
      <c r="M147" s="222"/>
      <c r="N147" s="221"/>
      <c r="O147" s="221"/>
      <c r="P147" s="221"/>
      <c r="Q147" s="221"/>
      <c r="R147" s="222"/>
      <c r="S147" s="222"/>
      <c r="T147" s="222"/>
      <c r="U147" s="222"/>
      <c r="V147" s="222"/>
      <c r="W147" s="222"/>
      <c r="X147" s="222"/>
      <c r="Y147" s="212"/>
      <c r="Z147" s="212"/>
      <c r="AA147" s="212"/>
      <c r="AB147" s="212"/>
      <c r="AC147" s="212"/>
      <c r="AD147" s="212"/>
      <c r="AE147" s="212"/>
      <c r="AF147" s="212"/>
      <c r="AG147" s="212" t="s">
        <v>231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2">
        <v>39</v>
      </c>
      <c r="B148" s="233" t="s">
        <v>1123</v>
      </c>
      <c r="C148" s="244" t="s">
        <v>1124</v>
      </c>
      <c r="D148" s="234" t="s">
        <v>667</v>
      </c>
      <c r="E148" s="235">
        <v>37.26</v>
      </c>
      <c r="F148" s="236"/>
      <c r="G148" s="237">
        <f>ROUND(E148*F148,2)</f>
        <v>0</v>
      </c>
      <c r="H148" s="236"/>
      <c r="I148" s="237">
        <f>ROUND(E148*H148,2)</f>
        <v>0</v>
      </c>
      <c r="J148" s="236"/>
      <c r="K148" s="237">
        <f>ROUND(E148*J148,2)</f>
        <v>0</v>
      </c>
      <c r="L148" s="237">
        <v>21</v>
      </c>
      <c r="M148" s="237">
        <f>G148*(1+L148/100)</f>
        <v>0</v>
      </c>
      <c r="N148" s="235">
        <v>0</v>
      </c>
      <c r="O148" s="235">
        <f>ROUND(E148*N148,2)</f>
        <v>0</v>
      </c>
      <c r="P148" s="235">
        <v>0</v>
      </c>
      <c r="Q148" s="235">
        <f>ROUND(E148*P148,2)</f>
        <v>0</v>
      </c>
      <c r="R148" s="237" t="s">
        <v>1082</v>
      </c>
      <c r="S148" s="237" t="s">
        <v>224</v>
      </c>
      <c r="T148" s="238" t="s">
        <v>224</v>
      </c>
      <c r="U148" s="222">
        <v>0</v>
      </c>
      <c r="V148" s="222">
        <f>ROUND(E148*U148,2)</f>
        <v>0</v>
      </c>
      <c r="W148" s="222"/>
      <c r="X148" s="222" t="s">
        <v>1118</v>
      </c>
      <c r="Y148" s="212"/>
      <c r="Z148" s="212"/>
      <c r="AA148" s="212"/>
      <c r="AB148" s="212"/>
      <c r="AC148" s="212"/>
      <c r="AD148" s="212"/>
      <c r="AE148" s="212"/>
      <c r="AF148" s="212"/>
      <c r="AG148" s="212" t="s">
        <v>1119</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47" t="s">
        <v>1120</v>
      </c>
      <c r="D149" s="223"/>
      <c r="E149" s="224"/>
      <c r="F149" s="222"/>
      <c r="G149" s="222"/>
      <c r="H149" s="222"/>
      <c r="I149" s="222"/>
      <c r="J149" s="222"/>
      <c r="K149" s="222"/>
      <c r="L149" s="222"/>
      <c r="M149" s="222"/>
      <c r="N149" s="221"/>
      <c r="O149" s="221"/>
      <c r="P149" s="221"/>
      <c r="Q149" s="221"/>
      <c r="R149" s="222"/>
      <c r="S149" s="222"/>
      <c r="T149" s="222"/>
      <c r="U149" s="222"/>
      <c r="V149" s="222"/>
      <c r="W149" s="222"/>
      <c r="X149" s="222"/>
      <c r="Y149" s="212"/>
      <c r="Z149" s="212"/>
      <c r="AA149" s="212"/>
      <c r="AB149" s="212"/>
      <c r="AC149" s="212"/>
      <c r="AD149" s="212"/>
      <c r="AE149" s="212"/>
      <c r="AF149" s="212"/>
      <c r="AG149" s="212" t="s">
        <v>231</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47" t="s">
        <v>1267</v>
      </c>
      <c r="D150" s="223"/>
      <c r="E150" s="224"/>
      <c r="F150" s="222"/>
      <c r="G150" s="222"/>
      <c r="H150" s="222"/>
      <c r="I150" s="222"/>
      <c r="J150" s="222"/>
      <c r="K150" s="222"/>
      <c r="L150" s="222"/>
      <c r="M150" s="222"/>
      <c r="N150" s="221"/>
      <c r="O150" s="221"/>
      <c r="P150" s="221"/>
      <c r="Q150" s="221"/>
      <c r="R150" s="222"/>
      <c r="S150" s="222"/>
      <c r="T150" s="222"/>
      <c r="U150" s="222"/>
      <c r="V150" s="222"/>
      <c r="W150" s="222"/>
      <c r="X150" s="222"/>
      <c r="Y150" s="212"/>
      <c r="Z150" s="212"/>
      <c r="AA150" s="212"/>
      <c r="AB150" s="212"/>
      <c r="AC150" s="212"/>
      <c r="AD150" s="212"/>
      <c r="AE150" s="212"/>
      <c r="AF150" s="212"/>
      <c r="AG150" s="212" t="s">
        <v>231</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47" t="s">
        <v>1269</v>
      </c>
      <c r="D151" s="223"/>
      <c r="E151" s="224">
        <v>37.26</v>
      </c>
      <c r="F151" s="222"/>
      <c r="G151" s="222"/>
      <c r="H151" s="222"/>
      <c r="I151" s="222"/>
      <c r="J151" s="222"/>
      <c r="K151" s="222"/>
      <c r="L151" s="222"/>
      <c r="M151" s="222"/>
      <c r="N151" s="221"/>
      <c r="O151" s="221"/>
      <c r="P151" s="221"/>
      <c r="Q151" s="221"/>
      <c r="R151" s="222"/>
      <c r="S151" s="222"/>
      <c r="T151" s="222"/>
      <c r="U151" s="222"/>
      <c r="V151" s="222"/>
      <c r="W151" s="222"/>
      <c r="X151" s="222"/>
      <c r="Y151" s="212"/>
      <c r="Z151" s="212"/>
      <c r="AA151" s="212"/>
      <c r="AB151" s="212"/>
      <c r="AC151" s="212"/>
      <c r="AD151" s="212"/>
      <c r="AE151" s="212"/>
      <c r="AF151" s="212"/>
      <c r="AG151" s="212" t="s">
        <v>231</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2">
        <v>40</v>
      </c>
      <c r="B152" s="233" t="s">
        <v>665</v>
      </c>
      <c r="C152" s="244" t="s">
        <v>666</v>
      </c>
      <c r="D152" s="234" t="s">
        <v>667</v>
      </c>
      <c r="E152" s="235">
        <v>6.21</v>
      </c>
      <c r="F152" s="236"/>
      <c r="G152" s="237">
        <f>ROUND(E152*F152,2)</f>
        <v>0</v>
      </c>
      <c r="H152" s="236"/>
      <c r="I152" s="237">
        <f>ROUND(E152*H152,2)</f>
        <v>0</v>
      </c>
      <c r="J152" s="236"/>
      <c r="K152" s="237">
        <f>ROUND(E152*J152,2)</f>
        <v>0</v>
      </c>
      <c r="L152" s="237">
        <v>21</v>
      </c>
      <c r="M152" s="237">
        <f>G152*(1+L152/100)</f>
        <v>0</v>
      </c>
      <c r="N152" s="235">
        <v>0</v>
      </c>
      <c r="O152" s="235">
        <f>ROUND(E152*N152,2)</f>
        <v>0</v>
      </c>
      <c r="P152" s="235">
        <v>0</v>
      </c>
      <c r="Q152" s="235">
        <f>ROUND(E152*P152,2)</f>
        <v>0</v>
      </c>
      <c r="R152" s="237" t="s">
        <v>668</v>
      </c>
      <c r="S152" s="237" t="s">
        <v>224</v>
      </c>
      <c r="T152" s="238" t="s">
        <v>224</v>
      </c>
      <c r="U152" s="222">
        <v>0</v>
      </c>
      <c r="V152" s="222">
        <f>ROUND(E152*U152,2)</f>
        <v>0</v>
      </c>
      <c r="W152" s="222"/>
      <c r="X152" s="222" t="s">
        <v>1118</v>
      </c>
      <c r="Y152" s="212"/>
      <c r="Z152" s="212"/>
      <c r="AA152" s="212"/>
      <c r="AB152" s="212"/>
      <c r="AC152" s="212"/>
      <c r="AD152" s="212"/>
      <c r="AE152" s="212"/>
      <c r="AF152" s="212"/>
      <c r="AG152" s="212" t="s">
        <v>1119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47" t="s">
        <v>1120</v>
      </c>
      <c r="D153" s="223"/>
      <c r="E153" s="224"/>
      <c r="F153" s="222"/>
      <c r="G153" s="222"/>
      <c r="H153" s="222"/>
      <c r="I153" s="222"/>
      <c r="J153" s="222"/>
      <c r="K153" s="222"/>
      <c r="L153" s="222"/>
      <c r="M153" s="222"/>
      <c r="N153" s="221"/>
      <c r="O153" s="221"/>
      <c r="P153" s="221"/>
      <c r="Q153" s="221"/>
      <c r="R153" s="222"/>
      <c r="S153" s="222"/>
      <c r="T153" s="222"/>
      <c r="U153" s="222"/>
      <c r="V153" s="222"/>
      <c r="W153" s="222"/>
      <c r="X153" s="222"/>
      <c r="Y153" s="212"/>
      <c r="Z153" s="212"/>
      <c r="AA153" s="212"/>
      <c r="AB153" s="212"/>
      <c r="AC153" s="212"/>
      <c r="AD153" s="212"/>
      <c r="AE153" s="212"/>
      <c r="AF153" s="212"/>
      <c r="AG153" s="212" t="s">
        <v>231</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47" t="s">
        <v>1267</v>
      </c>
      <c r="D154" s="223"/>
      <c r="E154" s="224"/>
      <c r="F154" s="222"/>
      <c r="G154" s="222"/>
      <c r="H154" s="222"/>
      <c r="I154" s="222"/>
      <c r="J154" s="222"/>
      <c r="K154" s="222"/>
      <c r="L154" s="222"/>
      <c r="M154" s="222"/>
      <c r="N154" s="221"/>
      <c r="O154" s="221"/>
      <c r="P154" s="221"/>
      <c r="Q154" s="221"/>
      <c r="R154" s="222"/>
      <c r="S154" s="222"/>
      <c r="T154" s="222"/>
      <c r="U154" s="222"/>
      <c r="V154" s="222"/>
      <c r="W154" s="222"/>
      <c r="X154" s="222"/>
      <c r="Y154" s="212"/>
      <c r="Z154" s="212"/>
      <c r="AA154" s="212"/>
      <c r="AB154" s="212"/>
      <c r="AC154" s="212"/>
      <c r="AD154" s="212"/>
      <c r="AE154" s="212"/>
      <c r="AF154" s="212"/>
      <c r="AG154" s="212" t="s">
        <v>231</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47" t="s">
        <v>1268</v>
      </c>
      <c r="D155" s="223"/>
      <c r="E155" s="224">
        <v>6.21</v>
      </c>
      <c r="F155" s="222"/>
      <c r="G155" s="222"/>
      <c r="H155" s="222"/>
      <c r="I155" s="222"/>
      <c r="J155" s="222"/>
      <c r="K155" s="222"/>
      <c r="L155" s="222"/>
      <c r="M155" s="222"/>
      <c r="N155" s="221"/>
      <c r="O155" s="221"/>
      <c r="P155" s="221"/>
      <c r="Q155" s="221"/>
      <c r="R155" s="222"/>
      <c r="S155" s="222"/>
      <c r="T155" s="222"/>
      <c r="U155" s="222"/>
      <c r="V155" s="222"/>
      <c r="W155" s="222"/>
      <c r="X155" s="222"/>
      <c r="Y155" s="212"/>
      <c r="Z155" s="212"/>
      <c r="AA155" s="212"/>
      <c r="AB155" s="212"/>
      <c r="AC155" s="212"/>
      <c r="AD155" s="212"/>
      <c r="AE155" s="212"/>
      <c r="AF155" s="212"/>
      <c r="AG155" s="212" t="s">
        <v>231</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x14ac:dyDescent="0.2">
      <c r="A156" s="226" t="s">
        <v>219</v>
      </c>
      <c r="B156" s="227" t="s">
        <v>159</v>
      </c>
      <c r="C156" s="243" t="s">
        <v>160</v>
      </c>
      <c r="D156" s="228"/>
      <c r="E156" s="229"/>
      <c r="F156" s="230"/>
      <c r="G156" s="230">
        <f>SUMIF(AG157:AG165,"&lt;&gt;NOR",G157:G165)</f>
        <v>0</v>
      </c>
      <c r="H156" s="230"/>
      <c r="I156" s="230">
        <f>SUM(I157:I165)</f>
        <v>0</v>
      </c>
      <c r="J156" s="230"/>
      <c r="K156" s="230">
        <f>SUM(K157:K165)</f>
        <v>0</v>
      </c>
      <c r="L156" s="230"/>
      <c r="M156" s="230">
        <f>SUM(M157:M165)</f>
        <v>0</v>
      </c>
      <c r="N156" s="229"/>
      <c r="O156" s="229">
        <f>SUM(O157:O165)</f>
        <v>60.16</v>
      </c>
      <c r="P156" s="229"/>
      <c r="Q156" s="229">
        <f>SUM(Q157:Q165)</f>
        <v>0</v>
      </c>
      <c r="R156" s="230"/>
      <c r="S156" s="230"/>
      <c r="T156" s="231"/>
      <c r="U156" s="225"/>
      <c r="V156" s="225">
        <f>SUM(V157:V165)</f>
        <v>58.459999999999994</v>
      </c>
      <c r="W156" s="225"/>
      <c r="X156" s="225"/>
      <c r="AG156" t="s">
        <v>220</v>
      </c>
    </row>
    <row r="157" spans="1:60" outlineLevel="1" x14ac:dyDescent="0.2">
      <c r="A157" s="232">
        <v>41</v>
      </c>
      <c r="B157" s="233" t="s">
        <v>1270</v>
      </c>
      <c r="C157" s="244" t="s">
        <v>1271</v>
      </c>
      <c r="D157" s="234" t="s">
        <v>331</v>
      </c>
      <c r="E157" s="235">
        <v>36</v>
      </c>
      <c r="F157" s="236"/>
      <c r="G157" s="237">
        <f>ROUND(E157*F157,2)</f>
        <v>0</v>
      </c>
      <c r="H157" s="236"/>
      <c r="I157" s="237">
        <f>ROUND(E157*H157,2)</f>
        <v>0</v>
      </c>
      <c r="J157" s="236"/>
      <c r="K157" s="237">
        <f>ROUND(E157*J157,2)</f>
        <v>0</v>
      </c>
      <c r="L157" s="237">
        <v>21</v>
      </c>
      <c r="M157" s="237">
        <f>G157*(1+L157/100)</f>
        <v>0</v>
      </c>
      <c r="N157" s="235">
        <v>1.665</v>
      </c>
      <c r="O157" s="235">
        <f>ROUND(E157*N157,2)</f>
        <v>59.94</v>
      </c>
      <c r="P157" s="235">
        <v>0</v>
      </c>
      <c r="Q157" s="235">
        <f>ROUND(E157*P157,2)</f>
        <v>0</v>
      </c>
      <c r="R157" s="237" t="s">
        <v>722</v>
      </c>
      <c r="S157" s="237" t="s">
        <v>224</v>
      </c>
      <c r="T157" s="238" t="s">
        <v>224</v>
      </c>
      <c r="U157" s="222">
        <v>0.92</v>
      </c>
      <c r="V157" s="222">
        <f>ROUND(E157*U157,2)</f>
        <v>33.119999999999997</v>
      </c>
      <c r="W157" s="222"/>
      <c r="X157" s="222" t="s">
        <v>273</v>
      </c>
      <c r="Y157" s="212"/>
      <c r="Z157" s="212"/>
      <c r="AA157" s="212"/>
      <c r="AB157" s="212"/>
      <c r="AC157" s="212"/>
      <c r="AD157" s="212"/>
      <c r="AE157" s="212"/>
      <c r="AF157" s="212"/>
      <c r="AG157" s="212" t="s">
        <v>274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6" t="s">
        <v>1272</v>
      </c>
      <c r="D158" s="258"/>
      <c r="E158" s="258"/>
      <c r="F158" s="258"/>
      <c r="G158" s="258"/>
      <c r="H158" s="222"/>
      <c r="I158" s="222"/>
      <c r="J158" s="222"/>
      <c r="K158" s="222"/>
      <c r="L158" s="222"/>
      <c r="M158" s="222"/>
      <c r="N158" s="221"/>
      <c r="O158" s="221"/>
      <c r="P158" s="221"/>
      <c r="Q158" s="221"/>
      <c r="R158" s="222"/>
      <c r="S158" s="222"/>
      <c r="T158" s="222"/>
      <c r="U158" s="222"/>
      <c r="V158" s="222"/>
      <c r="W158" s="222"/>
      <c r="X158" s="222"/>
      <c r="Y158" s="212"/>
      <c r="Z158" s="212"/>
      <c r="AA158" s="212"/>
      <c r="AB158" s="212"/>
      <c r="AC158" s="212"/>
      <c r="AD158" s="212"/>
      <c r="AE158" s="212"/>
      <c r="AF158" s="212"/>
      <c r="AG158" s="212" t="s">
        <v>276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47" t="s">
        <v>1273</v>
      </c>
      <c r="D159" s="223"/>
      <c r="E159" s="224">
        <v>36</v>
      </c>
      <c r="F159" s="222"/>
      <c r="G159" s="222"/>
      <c r="H159" s="222"/>
      <c r="I159" s="222"/>
      <c r="J159" s="222"/>
      <c r="K159" s="222"/>
      <c r="L159" s="222"/>
      <c r="M159" s="222"/>
      <c r="N159" s="221"/>
      <c r="O159" s="221"/>
      <c r="P159" s="221"/>
      <c r="Q159" s="221"/>
      <c r="R159" s="222"/>
      <c r="S159" s="222"/>
      <c r="T159" s="222"/>
      <c r="U159" s="222"/>
      <c r="V159" s="222"/>
      <c r="W159" s="222"/>
      <c r="X159" s="222"/>
      <c r="Y159" s="212"/>
      <c r="Z159" s="212"/>
      <c r="AA159" s="212"/>
      <c r="AB159" s="212"/>
      <c r="AC159" s="212"/>
      <c r="AD159" s="212"/>
      <c r="AE159" s="212"/>
      <c r="AF159" s="212"/>
      <c r="AG159" s="212" t="s">
        <v>231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2">
        <v>42</v>
      </c>
      <c r="B160" s="233" t="s">
        <v>1274</v>
      </c>
      <c r="C160" s="244" t="s">
        <v>1275</v>
      </c>
      <c r="D160" s="234" t="s">
        <v>516</v>
      </c>
      <c r="E160" s="235">
        <v>316.8</v>
      </c>
      <c r="F160" s="236"/>
      <c r="G160" s="237">
        <f>ROUND(E160*F160,2)</f>
        <v>0</v>
      </c>
      <c r="H160" s="236"/>
      <c r="I160" s="237">
        <f>ROUND(E160*H160,2)</f>
        <v>0</v>
      </c>
      <c r="J160" s="236"/>
      <c r="K160" s="237">
        <f>ROUND(E160*J160,2)</f>
        <v>0</v>
      </c>
      <c r="L160" s="237">
        <v>21</v>
      </c>
      <c r="M160" s="237">
        <f>G160*(1+L160/100)</f>
        <v>0</v>
      </c>
      <c r="N160" s="235">
        <v>1.8000000000000001E-4</v>
      </c>
      <c r="O160" s="235">
        <f>ROUND(E160*N160,2)</f>
        <v>0.06</v>
      </c>
      <c r="P160" s="235">
        <v>0</v>
      </c>
      <c r="Q160" s="235">
        <f>ROUND(E160*P160,2)</f>
        <v>0</v>
      </c>
      <c r="R160" s="237" t="s">
        <v>722</v>
      </c>
      <c r="S160" s="237" t="s">
        <v>224</v>
      </c>
      <c r="T160" s="238" t="s">
        <v>224</v>
      </c>
      <c r="U160" s="222">
        <v>0.08</v>
      </c>
      <c r="V160" s="222">
        <f>ROUND(E160*U160,2)</f>
        <v>25.34</v>
      </c>
      <c r="W160" s="222"/>
      <c r="X160" s="222" t="s">
        <v>273</v>
      </c>
      <c r="Y160" s="212"/>
      <c r="Z160" s="212"/>
      <c r="AA160" s="212"/>
      <c r="AB160" s="212"/>
      <c r="AC160" s="212"/>
      <c r="AD160" s="212"/>
      <c r="AE160" s="212"/>
      <c r="AF160" s="212"/>
      <c r="AG160" s="212" t="s">
        <v>304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6" t="s">
        <v>1276</v>
      </c>
      <c r="D161" s="258"/>
      <c r="E161" s="258"/>
      <c r="F161" s="258"/>
      <c r="G161" s="258"/>
      <c r="H161" s="222"/>
      <c r="I161" s="222"/>
      <c r="J161" s="222"/>
      <c r="K161" s="222"/>
      <c r="L161" s="222"/>
      <c r="M161" s="222"/>
      <c r="N161" s="221"/>
      <c r="O161" s="221"/>
      <c r="P161" s="221"/>
      <c r="Q161" s="221"/>
      <c r="R161" s="222"/>
      <c r="S161" s="222"/>
      <c r="T161" s="222"/>
      <c r="U161" s="222"/>
      <c r="V161" s="222"/>
      <c r="W161" s="222"/>
      <c r="X161" s="222"/>
      <c r="Y161" s="212"/>
      <c r="Z161" s="212"/>
      <c r="AA161" s="212"/>
      <c r="AB161" s="212"/>
      <c r="AC161" s="212"/>
      <c r="AD161" s="212"/>
      <c r="AE161" s="212"/>
      <c r="AF161" s="212"/>
      <c r="AG161" s="212" t="s">
        <v>276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47" t="s">
        <v>1277</v>
      </c>
      <c r="D162" s="223"/>
      <c r="E162" s="224">
        <v>316.8</v>
      </c>
      <c r="F162" s="222"/>
      <c r="G162" s="222"/>
      <c r="H162" s="222"/>
      <c r="I162" s="222"/>
      <c r="J162" s="222"/>
      <c r="K162" s="222"/>
      <c r="L162" s="222"/>
      <c r="M162" s="222"/>
      <c r="N162" s="221"/>
      <c r="O162" s="221"/>
      <c r="P162" s="221"/>
      <c r="Q162" s="221"/>
      <c r="R162" s="222"/>
      <c r="S162" s="222"/>
      <c r="T162" s="222"/>
      <c r="U162" s="222"/>
      <c r="V162" s="222"/>
      <c r="W162" s="222"/>
      <c r="X162" s="222"/>
      <c r="Y162" s="212"/>
      <c r="Z162" s="212"/>
      <c r="AA162" s="212"/>
      <c r="AB162" s="212"/>
      <c r="AC162" s="212"/>
      <c r="AD162" s="212"/>
      <c r="AE162" s="212"/>
      <c r="AF162" s="212"/>
      <c r="AG162" s="212" t="s">
        <v>231</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2">
        <v>43</v>
      </c>
      <c r="B163" s="233" t="s">
        <v>1278</v>
      </c>
      <c r="C163" s="244" t="s">
        <v>1279</v>
      </c>
      <c r="D163" s="234" t="s">
        <v>271</v>
      </c>
      <c r="E163" s="235">
        <v>323.13600000000002</v>
      </c>
      <c r="F163" s="236"/>
      <c r="G163" s="237">
        <f>ROUND(E163*F163,2)</f>
        <v>0</v>
      </c>
      <c r="H163" s="236"/>
      <c r="I163" s="237">
        <f>ROUND(E163*H163,2)</f>
        <v>0</v>
      </c>
      <c r="J163" s="236"/>
      <c r="K163" s="237">
        <f>ROUND(E163*J163,2)</f>
        <v>0</v>
      </c>
      <c r="L163" s="237">
        <v>21</v>
      </c>
      <c r="M163" s="237">
        <f>G163*(1+L163/100)</f>
        <v>0</v>
      </c>
      <c r="N163" s="235">
        <v>5.0000000000000001E-4</v>
      </c>
      <c r="O163" s="235">
        <f>ROUND(E163*N163,2)</f>
        <v>0.16</v>
      </c>
      <c r="P163" s="235">
        <v>0</v>
      </c>
      <c r="Q163" s="235">
        <f>ROUND(E163*P163,2)</f>
        <v>0</v>
      </c>
      <c r="R163" s="237" t="s">
        <v>676</v>
      </c>
      <c r="S163" s="237" t="s">
        <v>224</v>
      </c>
      <c r="T163" s="238" t="s">
        <v>224</v>
      </c>
      <c r="U163" s="222">
        <v>0</v>
      </c>
      <c r="V163" s="222">
        <f>ROUND(E163*U163,2)</f>
        <v>0</v>
      </c>
      <c r="W163" s="222"/>
      <c r="X163" s="222" t="s">
        <v>677</v>
      </c>
      <c r="Y163" s="212"/>
      <c r="Z163" s="212"/>
      <c r="AA163" s="212"/>
      <c r="AB163" s="212"/>
      <c r="AC163" s="212"/>
      <c r="AD163" s="212"/>
      <c r="AE163" s="212"/>
      <c r="AF163" s="212"/>
      <c r="AG163" s="212" t="s">
        <v>698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47" t="s">
        <v>1280</v>
      </c>
      <c r="D164" s="223"/>
      <c r="E164" s="224"/>
      <c r="F164" s="222"/>
      <c r="G164" s="222"/>
      <c r="H164" s="222"/>
      <c r="I164" s="222"/>
      <c r="J164" s="222"/>
      <c r="K164" s="222"/>
      <c r="L164" s="222"/>
      <c r="M164" s="222"/>
      <c r="N164" s="221"/>
      <c r="O164" s="221"/>
      <c r="P164" s="221"/>
      <c r="Q164" s="221"/>
      <c r="R164" s="222"/>
      <c r="S164" s="222"/>
      <c r="T164" s="222"/>
      <c r="U164" s="222"/>
      <c r="V164" s="222"/>
      <c r="W164" s="222"/>
      <c r="X164" s="222"/>
      <c r="Y164" s="212"/>
      <c r="Z164" s="212"/>
      <c r="AA164" s="212"/>
      <c r="AB164" s="212"/>
      <c r="AC164" s="212"/>
      <c r="AD164" s="212"/>
      <c r="AE164" s="212"/>
      <c r="AF164" s="212"/>
      <c r="AG164" s="212" t="s">
        <v>231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47" t="s">
        <v>1281</v>
      </c>
      <c r="D165" s="223"/>
      <c r="E165" s="224">
        <v>323.13600000000002</v>
      </c>
      <c r="F165" s="222"/>
      <c r="G165" s="222"/>
      <c r="H165" s="222"/>
      <c r="I165" s="222"/>
      <c r="J165" s="222"/>
      <c r="K165" s="222"/>
      <c r="L165" s="222"/>
      <c r="M165" s="222"/>
      <c r="N165" s="221"/>
      <c r="O165" s="221"/>
      <c r="P165" s="221"/>
      <c r="Q165" s="221"/>
      <c r="R165" s="222"/>
      <c r="S165" s="222"/>
      <c r="T165" s="222"/>
      <c r="U165" s="222"/>
      <c r="V165" s="222"/>
      <c r="W165" s="222"/>
      <c r="X165" s="222"/>
      <c r="Y165" s="212"/>
      <c r="Z165" s="212"/>
      <c r="AA165" s="212"/>
      <c r="AB165" s="212"/>
      <c r="AC165" s="212"/>
      <c r="AD165" s="212"/>
      <c r="AE165" s="212"/>
      <c r="AF165" s="212"/>
      <c r="AG165" s="212" t="s">
        <v>231</v>
      </c>
      <c r="AH165" s="212">
        <v>5</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26" t="s">
        <v>219</v>
      </c>
      <c r="B166" s="227" t="s">
        <v>169</v>
      </c>
      <c r="C166" s="243" t="s">
        <v>170</v>
      </c>
      <c r="D166" s="228"/>
      <c r="E166" s="229"/>
      <c r="F166" s="230"/>
      <c r="G166" s="230">
        <f>SUMIF(AG167:AG206,"&lt;&gt;NOR",G167:G206)</f>
        <v>0</v>
      </c>
      <c r="H166" s="230"/>
      <c r="I166" s="230">
        <f>SUM(I167:I206)</f>
        <v>0</v>
      </c>
      <c r="J166" s="230"/>
      <c r="K166" s="230">
        <f>SUM(K167:K206)</f>
        <v>0</v>
      </c>
      <c r="L166" s="230"/>
      <c r="M166" s="230">
        <f>SUM(M167:M206)</f>
        <v>0</v>
      </c>
      <c r="N166" s="229"/>
      <c r="O166" s="229">
        <f>SUM(O167:O206)</f>
        <v>686.59999999999991</v>
      </c>
      <c r="P166" s="229"/>
      <c r="Q166" s="229">
        <f>SUM(Q167:Q206)</f>
        <v>0</v>
      </c>
      <c r="R166" s="230"/>
      <c r="S166" s="230"/>
      <c r="T166" s="231"/>
      <c r="U166" s="225"/>
      <c r="V166" s="225">
        <f>SUM(V167:V206)</f>
        <v>105.24</v>
      </c>
      <c r="W166" s="225"/>
      <c r="X166" s="225"/>
      <c r="AG166" t="s">
        <v>220</v>
      </c>
    </row>
    <row r="167" spans="1:60" ht="22.5" outlineLevel="1" x14ac:dyDescent="0.2">
      <c r="A167" s="232">
        <v>44</v>
      </c>
      <c r="B167" s="233" t="s">
        <v>1282</v>
      </c>
      <c r="C167" s="244" t="s">
        <v>1283</v>
      </c>
      <c r="D167" s="234" t="s">
        <v>516</v>
      </c>
      <c r="E167" s="235">
        <v>393</v>
      </c>
      <c r="F167" s="236"/>
      <c r="G167" s="237">
        <f>ROUND(E167*F167,2)</f>
        <v>0</v>
      </c>
      <c r="H167" s="236"/>
      <c r="I167" s="237">
        <f>ROUND(E167*H167,2)</f>
        <v>0</v>
      </c>
      <c r="J167" s="236"/>
      <c r="K167" s="237">
        <f>ROUND(E167*J167,2)</f>
        <v>0</v>
      </c>
      <c r="L167" s="237">
        <v>21</v>
      </c>
      <c r="M167" s="237">
        <f>G167*(1+L167/100)</f>
        <v>0</v>
      </c>
      <c r="N167" s="235">
        <v>0.378</v>
      </c>
      <c r="O167" s="235">
        <f>ROUND(E167*N167,2)</f>
        <v>148.55000000000001</v>
      </c>
      <c r="P167" s="235">
        <v>0</v>
      </c>
      <c r="Q167" s="235">
        <f>ROUND(E167*P167,2)</f>
        <v>0</v>
      </c>
      <c r="R167" s="237" t="s">
        <v>1082</v>
      </c>
      <c r="S167" s="237" t="s">
        <v>224</v>
      </c>
      <c r="T167" s="238" t="s">
        <v>224</v>
      </c>
      <c r="U167" s="222">
        <v>0.03</v>
      </c>
      <c r="V167" s="222">
        <f>ROUND(E167*U167,2)</f>
        <v>11.79</v>
      </c>
      <c r="W167" s="222"/>
      <c r="X167" s="222" t="s">
        <v>273</v>
      </c>
      <c r="Y167" s="212"/>
      <c r="Z167" s="212"/>
      <c r="AA167" s="212"/>
      <c r="AB167" s="212"/>
      <c r="AC167" s="212"/>
      <c r="AD167" s="212"/>
      <c r="AE167" s="212"/>
      <c r="AF167" s="212"/>
      <c r="AG167" s="212" t="s">
        <v>274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47" t="s">
        <v>1284</v>
      </c>
      <c r="D168" s="223"/>
      <c r="E168" s="224"/>
      <c r="F168" s="222"/>
      <c r="G168" s="222"/>
      <c r="H168" s="222"/>
      <c r="I168" s="222"/>
      <c r="J168" s="222"/>
      <c r="K168" s="222"/>
      <c r="L168" s="222"/>
      <c r="M168" s="222"/>
      <c r="N168" s="221"/>
      <c r="O168" s="221"/>
      <c r="P168" s="221"/>
      <c r="Q168" s="221"/>
      <c r="R168" s="222"/>
      <c r="S168" s="222"/>
      <c r="T168" s="222"/>
      <c r="U168" s="222"/>
      <c r="V168" s="222"/>
      <c r="W168" s="222"/>
      <c r="X168" s="222"/>
      <c r="Y168" s="212"/>
      <c r="Z168" s="212"/>
      <c r="AA168" s="212"/>
      <c r="AB168" s="212"/>
      <c r="AC168" s="212"/>
      <c r="AD168" s="212"/>
      <c r="AE168" s="212"/>
      <c r="AF168" s="212"/>
      <c r="AG168" s="212" t="s">
        <v>231</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47" t="s">
        <v>1285</v>
      </c>
      <c r="D169" s="223"/>
      <c r="E169" s="224">
        <v>380</v>
      </c>
      <c r="F169" s="222"/>
      <c r="G169" s="222"/>
      <c r="H169" s="222"/>
      <c r="I169" s="222"/>
      <c r="J169" s="222"/>
      <c r="K169" s="222"/>
      <c r="L169" s="222"/>
      <c r="M169" s="222"/>
      <c r="N169" s="221"/>
      <c r="O169" s="221"/>
      <c r="P169" s="221"/>
      <c r="Q169" s="221"/>
      <c r="R169" s="222"/>
      <c r="S169" s="222"/>
      <c r="T169" s="222"/>
      <c r="U169" s="222"/>
      <c r="V169" s="222"/>
      <c r="W169" s="222"/>
      <c r="X169" s="222"/>
      <c r="Y169" s="212"/>
      <c r="Z169" s="212"/>
      <c r="AA169" s="212"/>
      <c r="AB169" s="212"/>
      <c r="AC169" s="212"/>
      <c r="AD169" s="212"/>
      <c r="AE169" s="212"/>
      <c r="AF169" s="212"/>
      <c r="AG169" s="212" t="s">
        <v>231</v>
      </c>
      <c r="AH169" s="212">
        <v>5</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47" t="s">
        <v>1286</v>
      </c>
      <c r="D170" s="223"/>
      <c r="E170" s="224"/>
      <c r="F170" s="222"/>
      <c r="G170" s="222"/>
      <c r="H170" s="222"/>
      <c r="I170" s="222"/>
      <c r="J170" s="222"/>
      <c r="K170" s="222"/>
      <c r="L170" s="222"/>
      <c r="M170" s="222"/>
      <c r="N170" s="221"/>
      <c r="O170" s="221"/>
      <c r="P170" s="221"/>
      <c r="Q170" s="221"/>
      <c r="R170" s="222"/>
      <c r="S170" s="222"/>
      <c r="T170" s="222"/>
      <c r="U170" s="222"/>
      <c r="V170" s="222"/>
      <c r="W170" s="222"/>
      <c r="X170" s="222"/>
      <c r="Y170" s="212"/>
      <c r="Z170" s="212"/>
      <c r="AA170" s="212"/>
      <c r="AB170" s="212"/>
      <c r="AC170" s="212"/>
      <c r="AD170" s="212"/>
      <c r="AE170" s="212"/>
      <c r="AF170" s="212"/>
      <c r="AG170" s="212" t="s">
        <v>231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47" t="s">
        <v>1287</v>
      </c>
      <c r="D171" s="223"/>
      <c r="E171" s="224">
        <v>13</v>
      </c>
      <c r="F171" s="222"/>
      <c r="G171" s="222"/>
      <c r="H171" s="222"/>
      <c r="I171" s="222"/>
      <c r="J171" s="222"/>
      <c r="K171" s="222"/>
      <c r="L171" s="222"/>
      <c r="M171" s="222"/>
      <c r="N171" s="221"/>
      <c r="O171" s="221"/>
      <c r="P171" s="221"/>
      <c r="Q171" s="221"/>
      <c r="R171" s="222"/>
      <c r="S171" s="222"/>
      <c r="T171" s="222"/>
      <c r="U171" s="222"/>
      <c r="V171" s="222"/>
      <c r="W171" s="222"/>
      <c r="X171" s="222"/>
      <c r="Y171" s="212"/>
      <c r="Z171" s="212"/>
      <c r="AA171" s="212"/>
      <c r="AB171" s="212"/>
      <c r="AC171" s="212"/>
      <c r="AD171" s="212"/>
      <c r="AE171" s="212"/>
      <c r="AF171" s="212"/>
      <c r="AG171" s="212" t="s">
        <v>231</v>
      </c>
      <c r="AH171" s="212">
        <v>5</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2">
        <v>45</v>
      </c>
      <c r="B172" s="233" t="s">
        <v>1288</v>
      </c>
      <c r="C172" s="244" t="s">
        <v>1289</v>
      </c>
      <c r="D172" s="234" t="s">
        <v>516</v>
      </c>
      <c r="E172" s="235">
        <v>742</v>
      </c>
      <c r="F172" s="236"/>
      <c r="G172" s="237">
        <f>ROUND(E172*F172,2)</f>
        <v>0</v>
      </c>
      <c r="H172" s="236"/>
      <c r="I172" s="237">
        <f>ROUND(E172*H172,2)</f>
        <v>0</v>
      </c>
      <c r="J172" s="236"/>
      <c r="K172" s="237">
        <f>ROUND(E172*J172,2)</f>
        <v>0</v>
      </c>
      <c r="L172" s="237">
        <v>21</v>
      </c>
      <c r="M172" s="237">
        <f>G172*(1+L172/100)</f>
        <v>0</v>
      </c>
      <c r="N172" s="235">
        <v>0.441</v>
      </c>
      <c r="O172" s="235">
        <f>ROUND(E172*N172,2)</f>
        <v>327.22000000000003</v>
      </c>
      <c r="P172" s="235">
        <v>0</v>
      </c>
      <c r="Q172" s="235">
        <f>ROUND(E172*P172,2)</f>
        <v>0</v>
      </c>
      <c r="R172" s="237" t="s">
        <v>1082</v>
      </c>
      <c r="S172" s="237" t="s">
        <v>224</v>
      </c>
      <c r="T172" s="238" t="s">
        <v>224</v>
      </c>
      <c r="U172" s="222">
        <v>0.03</v>
      </c>
      <c r="V172" s="222">
        <f>ROUND(E172*U172,2)</f>
        <v>22.26</v>
      </c>
      <c r="W172" s="222"/>
      <c r="X172" s="222" t="s">
        <v>273</v>
      </c>
      <c r="Y172" s="212"/>
      <c r="Z172" s="212"/>
      <c r="AA172" s="212"/>
      <c r="AB172" s="212"/>
      <c r="AC172" s="212"/>
      <c r="AD172" s="212"/>
      <c r="AE172" s="212"/>
      <c r="AF172" s="212"/>
      <c r="AG172" s="212" t="s">
        <v>274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47" t="s">
        <v>1284</v>
      </c>
      <c r="D173" s="223"/>
      <c r="E173" s="224"/>
      <c r="F173" s="222"/>
      <c r="G173" s="222"/>
      <c r="H173" s="222"/>
      <c r="I173" s="222"/>
      <c r="J173" s="222"/>
      <c r="K173" s="222"/>
      <c r="L173" s="222"/>
      <c r="M173" s="222"/>
      <c r="N173" s="221"/>
      <c r="O173" s="221"/>
      <c r="P173" s="221"/>
      <c r="Q173" s="221"/>
      <c r="R173" s="222"/>
      <c r="S173" s="222"/>
      <c r="T173" s="222"/>
      <c r="U173" s="222"/>
      <c r="V173" s="222"/>
      <c r="W173" s="222"/>
      <c r="X173" s="222"/>
      <c r="Y173" s="212"/>
      <c r="Z173" s="212"/>
      <c r="AA173" s="212"/>
      <c r="AB173" s="212"/>
      <c r="AC173" s="212"/>
      <c r="AD173" s="212"/>
      <c r="AE173" s="212"/>
      <c r="AF173" s="212"/>
      <c r="AG173" s="212" t="s">
        <v>231</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47" t="s">
        <v>1285</v>
      </c>
      <c r="D174" s="223"/>
      <c r="E174" s="224">
        <v>380</v>
      </c>
      <c r="F174" s="222"/>
      <c r="G174" s="222"/>
      <c r="H174" s="222"/>
      <c r="I174" s="222"/>
      <c r="J174" s="222"/>
      <c r="K174" s="222"/>
      <c r="L174" s="222"/>
      <c r="M174" s="222"/>
      <c r="N174" s="221"/>
      <c r="O174" s="221"/>
      <c r="P174" s="221"/>
      <c r="Q174" s="221"/>
      <c r="R174" s="222"/>
      <c r="S174" s="222"/>
      <c r="T174" s="222"/>
      <c r="U174" s="222"/>
      <c r="V174" s="222"/>
      <c r="W174" s="222"/>
      <c r="X174" s="222"/>
      <c r="Y174" s="212"/>
      <c r="Z174" s="212"/>
      <c r="AA174" s="212"/>
      <c r="AB174" s="212"/>
      <c r="AC174" s="212"/>
      <c r="AD174" s="212"/>
      <c r="AE174" s="212"/>
      <c r="AF174" s="212"/>
      <c r="AG174" s="212" t="s">
        <v>231</v>
      </c>
      <c r="AH174" s="212">
        <v>5</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47" t="s">
        <v>1290</v>
      </c>
      <c r="D175" s="223"/>
      <c r="E175" s="224">
        <v>98</v>
      </c>
      <c r="F175" s="222"/>
      <c r="G175" s="222"/>
      <c r="H175" s="222"/>
      <c r="I175" s="222"/>
      <c r="J175" s="222"/>
      <c r="K175" s="222"/>
      <c r="L175" s="222"/>
      <c r="M175" s="222"/>
      <c r="N175" s="221"/>
      <c r="O175" s="221"/>
      <c r="P175" s="221"/>
      <c r="Q175" s="221"/>
      <c r="R175" s="222"/>
      <c r="S175" s="222"/>
      <c r="T175" s="222"/>
      <c r="U175" s="222"/>
      <c r="V175" s="222"/>
      <c r="W175" s="222"/>
      <c r="X175" s="222"/>
      <c r="Y175" s="212"/>
      <c r="Z175" s="212"/>
      <c r="AA175" s="212"/>
      <c r="AB175" s="212"/>
      <c r="AC175" s="212"/>
      <c r="AD175" s="212"/>
      <c r="AE175" s="212"/>
      <c r="AF175" s="212"/>
      <c r="AG175" s="212" t="s">
        <v>231</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47" t="s">
        <v>1291</v>
      </c>
      <c r="D176" s="223"/>
      <c r="E176" s="224"/>
      <c r="F176" s="222"/>
      <c r="G176" s="222"/>
      <c r="H176" s="222"/>
      <c r="I176" s="222"/>
      <c r="J176" s="222"/>
      <c r="K176" s="222"/>
      <c r="L176" s="222"/>
      <c r="M176" s="222"/>
      <c r="N176" s="221"/>
      <c r="O176" s="221"/>
      <c r="P176" s="221"/>
      <c r="Q176" s="221"/>
      <c r="R176" s="222"/>
      <c r="S176" s="222"/>
      <c r="T176" s="222"/>
      <c r="U176" s="222"/>
      <c r="V176" s="222"/>
      <c r="W176" s="222"/>
      <c r="X176" s="222"/>
      <c r="Y176" s="212"/>
      <c r="Z176" s="212"/>
      <c r="AA176" s="212"/>
      <c r="AB176" s="212"/>
      <c r="AC176" s="212"/>
      <c r="AD176" s="212"/>
      <c r="AE176" s="212"/>
      <c r="AF176" s="212"/>
      <c r="AG176" s="212" t="s">
        <v>231</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47" t="s">
        <v>1292</v>
      </c>
      <c r="D177" s="223"/>
      <c r="E177" s="224">
        <v>210</v>
      </c>
      <c r="F177" s="222"/>
      <c r="G177" s="222"/>
      <c r="H177" s="222"/>
      <c r="I177" s="222"/>
      <c r="J177" s="222"/>
      <c r="K177" s="222"/>
      <c r="L177" s="222"/>
      <c r="M177" s="222"/>
      <c r="N177" s="221"/>
      <c r="O177" s="221"/>
      <c r="P177" s="221"/>
      <c r="Q177" s="221"/>
      <c r="R177" s="222"/>
      <c r="S177" s="222"/>
      <c r="T177" s="222"/>
      <c r="U177" s="222"/>
      <c r="V177" s="222"/>
      <c r="W177" s="222"/>
      <c r="X177" s="222"/>
      <c r="Y177" s="212"/>
      <c r="Z177" s="212"/>
      <c r="AA177" s="212"/>
      <c r="AB177" s="212"/>
      <c r="AC177" s="212"/>
      <c r="AD177" s="212"/>
      <c r="AE177" s="212"/>
      <c r="AF177" s="212"/>
      <c r="AG177" s="212" t="s">
        <v>231</v>
      </c>
      <c r="AH177" s="212">
        <v>5</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47" t="s">
        <v>1293</v>
      </c>
      <c r="D178" s="223"/>
      <c r="E178" s="224">
        <v>54</v>
      </c>
      <c r="F178" s="222"/>
      <c r="G178" s="222"/>
      <c r="H178" s="222"/>
      <c r="I178" s="222"/>
      <c r="J178" s="222"/>
      <c r="K178" s="222"/>
      <c r="L178" s="222"/>
      <c r="M178" s="222"/>
      <c r="N178" s="221"/>
      <c r="O178" s="221"/>
      <c r="P178" s="221"/>
      <c r="Q178" s="221"/>
      <c r="R178" s="222"/>
      <c r="S178" s="222"/>
      <c r="T178" s="222"/>
      <c r="U178" s="222"/>
      <c r="V178" s="222"/>
      <c r="W178" s="222"/>
      <c r="X178" s="222"/>
      <c r="Y178" s="212"/>
      <c r="Z178" s="212"/>
      <c r="AA178" s="212"/>
      <c r="AB178" s="212"/>
      <c r="AC178" s="212"/>
      <c r="AD178" s="212"/>
      <c r="AE178" s="212"/>
      <c r="AF178" s="212"/>
      <c r="AG178" s="212" t="s">
        <v>231</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2">
        <v>46</v>
      </c>
      <c r="B179" s="233" t="s">
        <v>1294</v>
      </c>
      <c r="C179" s="244" t="s">
        <v>1295</v>
      </c>
      <c r="D179" s="234" t="s">
        <v>516</v>
      </c>
      <c r="E179" s="235">
        <v>210</v>
      </c>
      <c r="F179" s="236"/>
      <c r="G179" s="237">
        <f>ROUND(E179*F179,2)</f>
        <v>0</v>
      </c>
      <c r="H179" s="236"/>
      <c r="I179" s="237">
        <f>ROUND(E179*H179,2)</f>
        <v>0</v>
      </c>
      <c r="J179" s="236"/>
      <c r="K179" s="237">
        <f>ROUND(E179*J179,2)</f>
        <v>0</v>
      </c>
      <c r="L179" s="237">
        <v>21</v>
      </c>
      <c r="M179" s="237">
        <f>G179*(1+L179/100)</f>
        <v>0</v>
      </c>
      <c r="N179" s="235">
        <v>0.36834</v>
      </c>
      <c r="O179" s="235">
        <f>ROUND(E179*N179,2)</f>
        <v>77.349999999999994</v>
      </c>
      <c r="P179" s="235">
        <v>0</v>
      </c>
      <c r="Q179" s="235">
        <f>ROUND(E179*P179,2)</f>
        <v>0</v>
      </c>
      <c r="R179" s="237" t="s">
        <v>1082</v>
      </c>
      <c r="S179" s="237" t="s">
        <v>224</v>
      </c>
      <c r="T179" s="238" t="s">
        <v>224</v>
      </c>
      <c r="U179" s="222">
        <v>3.3000000000000002E-2</v>
      </c>
      <c r="V179" s="222">
        <f>ROUND(E179*U179,2)</f>
        <v>6.93</v>
      </c>
      <c r="W179" s="222"/>
      <c r="X179" s="222" t="s">
        <v>273</v>
      </c>
      <c r="Y179" s="212"/>
      <c r="Z179" s="212"/>
      <c r="AA179" s="212"/>
      <c r="AB179" s="212"/>
      <c r="AC179" s="212"/>
      <c r="AD179" s="212"/>
      <c r="AE179" s="212"/>
      <c r="AF179" s="212"/>
      <c r="AG179" s="212" t="s">
        <v>274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6" t="s">
        <v>1296</v>
      </c>
      <c r="D180" s="258"/>
      <c r="E180" s="258"/>
      <c r="F180" s="258"/>
      <c r="G180" s="258"/>
      <c r="H180" s="222"/>
      <c r="I180" s="222"/>
      <c r="J180" s="222"/>
      <c r="K180" s="222"/>
      <c r="L180" s="222"/>
      <c r="M180" s="222"/>
      <c r="N180" s="221"/>
      <c r="O180" s="221"/>
      <c r="P180" s="221"/>
      <c r="Q180" s="221"/>
      <c r="R180" s="222"/>
      <c r="S180" s="222"/>
      <c r="T180" s="222"/>
      <c r="U180" s="222"/>
      <c r="V180" s="222"/>
      <c r="W180" s="222"/>
      <c r="X180" s="222"/>
      <c r="Y180" s="212"/>
      <c r="Z180" s="212"/>
      <c r="AA180" s="212"/>
      <c r="AB180" s="212"/>
      <c r="AC180" s="212"/>
      <c r="AD180" s="212"/>
      <c r="AE180" s="212"/>
      <c r="AF180" s="212"/>
      <c r="AG180" s="212" t="s">
        <v>276</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47" t="s">
        <v>1297</v>
      </c>
      <c r="D181" s="223"/>
      <c r="E181" s="224">
        <v>210</v>
      </c>
      <c r="F181" s="222"/>
      <c r="G181" s="222"/>
      <c r="H181" s="222"/>
      <c r="I181" s="222"/>
      <c r="J181" s="222"/>
      <c r="K181" s="222"/>
      <c r="L181" s="222"/>
      <c r="M181" s="222"/>
      <c r="N181" s="221"/>
      <c r="O181" s="221"/>
      <c r="P181" s="221"/>
      <c r="Q181" s="221"/>
      <c r="R181" s="222"/>
      <c r="S181" s="222"/>
      <c r="T181" s="222"/>
      <c r="U181" s="222"/>
      <c r="V181" s="222"/>
      <c r="W181" s="222"/>
      <c r="X181" s="222"/>
      <c r="Y181" s="212"/>
      <c r="Z181" s="212"/>
      <c r="AA181" s="212"/>
      <c r="AB181" s="212"/>
      <c r="AC181" s="212"/>
      <c r="AD181" s="212"/>
      <c r="AE181" s="212"/>
      <c r="AF181" s="212"/>
      <c r="AG181" s="212" t="s">
        <v>231</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1" x14ac:dyDescent="0.2">
      <c r="A182" s="232">
        <v>47</v>
      </c>
      <c r="B182" s="233" t="s">
        <v>1298</v>
      </c>
      <c r="C182" s="244" t="s">
        <v>1299</v>
      </c>
      <c r="D182" s="234" t="s">
        <v>516</v>
      </c>
      <c r="E182" s="235">
        <v>380</v>
      </c>
      <c r="F182" s="236"/>
      <c r="G182" s="237">
        <f>ROUND(E182*F182,2)</f>
        <v>0</v>
      </c>
      <c r="H182" s="236"/>
      <c r="I182" s="237">
        <f>ROUND(E182*H182,2)</f>
        <v>0</v>
      </c>
      <c r="J182" s="236"/>
      <c r="K182" s="237">
        <f>ROUND(E182*J182,2)</f>
        <v>0</v>
      </c>
      <c r="L182" s="237">
        <v>21</v>
      </c>
      <c r="M182" s="237">
        <f>G182*(1+L182/100)</f>
        <v>0</v>
      </c>
      <c r="N182" s="235">
        <v>0.18462999999999999</v>
      </c>
      <c r="O182" s="235">
        <f>ROUND(E182*N182,2)</f>
        <v>70.16</v>
      </c>
      <c r="P182" s="235">
        <v>0</v>
      </c>
      <c r="Q182" s="235">
        <f>ROUND(E182*P182,2)</f>
        <v>0</v>
      </c>
      <c r="R182" s="237" t="s">
        <v>1082</v>
      </c>
      <c r="S182" s="237" t="s">
        <v>224</v>
      </c>
      <c r="T182" s="238" t="s">
        <v>224</v>
      </c>
      <c r="U182" s="222">
        <v>0.06</v>
      </c>
      <c r="V182" s="222">
        <f>ROUND(E182*U182,2)</f>
        <v>22.8</v>
      </c>
      <c r="W182" s="222"/>
      <c r="X182" s="222" t="s">
        <v>273</v>
      </c>
      <c r="Y182" s="212"/>
      <c r="Z182" s="212"/>
      <c r="AA182" s="212"/>
      <c r="AB182" s="212"/>
      <c r="AC182" s="212"/>
      <c r="AD182" s="212"/>
      <c r="AE182" s="212"/>
      <c r="AF182" s="212"/>
      <c r="AG182" s="212" t="s">
        <v>274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6" t="s">
        <v>1296</v>
      </c>
      <c r="D183" s="258"/>
      <c r="E183" s="258"/>
      <c r="F183" s="258"/>
      <c r="G183" s="258"/>
      <c r="H183" s="222"/>
      <c r="I183" s="222"/>
      <c r="J183" s="222"/>
      <c r="K183" s="222"/>
      <c r="L183" s="222"/>
      <c r="M183" s="222"/>
      <c r="N183" s="221"/>
      <c r="O183" s="221"/>
      <c r="P183" s="221"/>
      <c r="Q183" s="221"/>
      <c r="R183" s="222"/>
      <c r="S183" s="222"/>
      <c r="T183" s="222"/>
      <c r="U183" s="222"/>
      <c r="V183" s="222"/>
      <c r="W183" s="222"/>
      <c r="X183" s="222"/>
      <c r="Y183" s="212"/>
      <c r="Z183" s="212"/>
      <c r="AA183" s="212"/>
      <c r="AB183" s="212"/>
      <c r="AC183" s="212"/>
      <c r="AD183" s="212"/>
      <c r="AE183" s="212"/>
      <c r="AF183" s="212"/>
      <c r="AG183" s="212" t="s">
        <v>276</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47" t="s">
        <v>1300</v>
      </c>
      <c r="D184" s="223"/>
      <c r="E184" s="224"/>
      <c r="F184" s="222"/>
      <c r="G184" s="222"/>
      <c r="H184" s="222"/>
      <c r="I184" s="222"/>
      <c r="J184" s="222"/>
      <c r="K184" s="222"/>
      <c r="L184" s="222"/>
      <c r="M184" s="222"/>
      <c r="N184" s="221"/>
      <c r="O184" s="221"/>
      <c r="P184" s="221"/>
      <c r="Q184" s="221"/>
      <c r="R184" s="222"/>
      <c r="S184" s="222"/>
      <c r="T184" s="222"/>
      <c r="U184" s="222"/>
      <c r="V184" s="222"/>
      <c r="W184" s="222"/>
      <c r="X184" s="222"/>
      <c r="Y184" s="212"/>
      <c r="Z184" s="212"/>
      <c r="AA184" s="212"/>
      <c r="AB184" s="212"/>
      <c r="AC184" s="212"/>
      <c r="AD184" s="212"/>
      <c r="AE184" s="212"/>
      <c r="AF184" s="212"/>
      <c r="AG184" s="212" t="s">
        <v>231</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47" t="s">
        <v>1285</v>
      </c>
      <c r="D185" s="223"/>
      <c r="E185" s="224">
        <v>380</v>
      </c>
      <c r="F185" s="222"/>
      <c r="G185" s="222"/>
      <c r="H185" s="222"/>
      <c r="I185" s="222"/>
      <c r="J185" s="222"/>
      <c r="K185" s="222"/>
      <c r="L185" s="222"/>
      <c r="M185" s="222"/>
      <c r="N185" s="221"/>
      <c r="O185" s="221"/>
      <c r="P185" s="221"/>
      <c r="Q185" s="221"/>
      <c r="R185" s="222"/>
      <c r="S185" s="222"/>
      <c r="T185" s="222"/>
      <c r="U185" s="222"/>
      <c r="V185" s="222"/>
      <c r="W185" s="222"/>
      <c r="X185" s="222"/>
      <c r="Y185" s="212"/>
      <c r="Z185" s="212"/>
      <c r="AA185" s="212"/>
      <c r="AB185" s="212"/>
      <c r="AC185" s="212"/>
      <c r="AD185" s="212"/>
      <c r="AE185" s="212"/>
      <c r="AF185" s="212"/>
      <c r="AG185" s="212" t="s">
        <v>231</v>
      </c>
      <c r="AH185" s="212">
        <v>5</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2">
        <v>48</v>
      </c>
      <c r="B186" s="233" t="s">
        <v>1301</v>
      </c>
      <c r="C186" s="244" t="s">
        <v>1302</v>
      </c>
      <c r="D186" s="234" t="s">
        <v>516</v>
      </c>
      <c r="E186" s="235">
        <v>100</v>
      </c>
      <c r="F186" s="236"/>
      <c r="G186" s="237">
        <f>ROUND(E186*F186,2)</f>
        <v>0</v>
      </c>
      <c r="H186" s="236"/>
      <c r="I186" s="237">
        <f>ROUND(E186*H186,2)</f>
        <v>0</v>
      </c>
      <c r="J186" s="236"/>
      <c r="K186" s="237">
        <f>ROUND(E186*J186,2)</f>
        <v>0</v>
      </c>
      <c r="L186" s="237">
        <v>21</v>
      </c>
      <c r="M186" s="237">
        <f>G186*(1+L186/100)</f>
        <v>0</v>
      </c>
      <c r="N186" s="235">
        <v>0.18776000000000001</v>
      </c>
      <c r="O186" s="235">
        <f>ROUND(E186*N186,2)</f>
        <v>18.78</v>
      </c>
      <c r="P186" s="235">
        <v>0</v>
      </c>
      <c r="Q186" s="235">
        <f>ROUND(E186*P186,2)</f>
        <v>0</v>
      </c>
      <c r="R186" s="237" t="s">
        <v>1082</v>
      </c>
      <c r="S186" s="237" t="s">
        <v>224</v>
      </c>
      <c r="T186" s="238" t="s">
        <v>224</v>
      </c>
      <c r="U186" s="222">
        <v>5.1999999999999998E-2</v>
      </c>
      <c r="V186" s="222">
        <f>ROUND(E186*U186,2)</f>
        <v>5.2</v>
      </c>
      <c r="W186" s="222"/>
      <c r="X186" s="222" t="s">
        <v>273</v>
      </c>
      <c r="Y186" s="212"/>
      <c r="Z186" s="212"/>
      <c r="AA186" s="212"/>
      <c r="AB186" s="212"/>
      <c r="AC186" s="212"/>
      <c r="AD186" s="212"/>
      <c r="AE186" s="212"/>
      <c r="AF186" s="212"/>
      <c r="AG186" s="212" t="s">
        <v>274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6" t="s">
        <v>1296</v>
      </c>
      <c r="D187" s="258"/>
      <c r="E187" s="258"/>
      <c r="F187" s="258"/>
      <c r="G187" s="258"/>
      <c r="H187" s="222"/>
      <c r="I187" s="222"/>
      <c r="J187" s="222"/>
      <c r="K187" s="222"/>
      <c r="L187" s="222"/>
      <c r="M187" s="222"/>
      <c r="N187" s="221"/>
      <c r="O187" s="221"/>
      <c r="P187" s="221"/>
      <c r="Q187" s="221"/>
      <c r="R187" s="222"/>
      <c r="S187" s="222"/>
      <c r="T187" s="222"/>
      <c r="U187" s="222"/>
      <c r="V187" s="222"/>
      <c r="W187" s="222"/>
      <c r="X187" s="222"/>
      <c r="Y187" s="212"/>
      <c r="Z187" s="212"/>
      <c r="AA187" s="212"/>
      <c r="AB187" s="212"/>
      <c r="AC187" s="212"/>
      <c r="AD187" s="212"/>
      <c r="AE187" s="212"/>
      <c r="AF187" s="212"/>
      <c r="AG187" s="212" t="s">
        <v>276</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2">
        <v>49</v>
      </c>
      <c r="B188" s="233" t="s">
        <v>1303</v>
      </c>
      <c r="C188" s="244" t="s">
        <v>1304</v>
      </c>
      <c r="D188" s="234" t="s">
        <v>516</v>
      </c>
      <c r="E188" s="235">
        <v>380</v>
      </c>
      <c r="F188" s="236"/>
      <c r="G188" s="237">
        <f>ROUND(E188*F188,2)</f>
        <v>0</v>
      </c>
      <c r="H188" s="236"/>
      <c r="I188" s="237">
        <f>ROUND(E188*H188,2)</f>
        <v>0</v>
      </c>
      <c r="J188" s="236"/>
      <c r="K188" s="237">
        <f>ROUND(E188*J188,2)</f>
        <v>0</v>
      </c>
      <c r="L188" s="237">
        <v>21</v>
      </c>
      <c r="M188" s="237">
        <f>G188*(1+L188/100)</f>
        <v>0</v>
      </c>
      <c r="N188" s="235">
        <v>6.0099999999999997E-3</v>
      </c>
      <c r="O188" s="235">
        <f>ROUND(E188*N188,2)</f>
        <v>2.2799999999999998</v>
      </c>
      <c r="P188" s="235">
        <v>0</v>
      </c>
      <c r="Q188" s="235">
        <f>ROUND(E188*P188,2)</f>
        <v>0</v>
      </c>
      <c r="R188" s="237" t="s">
        <v>1082</v>
      </c>
      <c r="S188" s="237" t="s">
        <v>224</v>
      </c>
      <c r="T188" s="238" t="s">
        <v>224</v>
      </c>
      <c r="U188" s="222">
        <v>4.0000000000000001E-3</v>
      </c>
      <c r="V188" s="222">
        <f>ROUND(E188*U188,2)</f>
        <v>1.52</v>
      </c>
      <c r="W188" s="222"/>
      <c r="X188" s="222" t="s">
        <v>273</v>
      </c>
      <c r="Y188" s="212"/>
      <c r="Z188" s="212"/>
      <c r="AA188" s="212"/>
      <c r="AB188" s="212"/>
      <c r="AC188" s="212"/>
      <c r="AD188" s="212"/>
      <c r="AE188" s="212"/>
      <c r="AF188" s="212"/>
      <c r="AG188" s="212" t="s">
        <v>274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6" t="s">
        <v>1305</v>
      </c>
      <c r="D189" s="258"/>
      <c r="E189" s="258"/>
      <c r="F189" s="258"/>
      <c r="G189" s="258"/>
      <c r="H189" s="222"/>
      <c r="I189" s="222"/>
      <c r="J189" s="222"/>
      <c r="K189" s="222"/>
      <c r="L189" s="222"/>
      <c r="M189" s="222"/>
      <c r="N189" s="221"/>
      <c r="O189" s="221"/>
      <c r="P189" s="221"/>
      <c r="Q189" s="221"/>
      <c r="R189" s="222"/>
      <c r="S189" s="222"/>
      <c r="T189" s="222"/>
      <c r="U189" s="222"/>
      <c r="V189" s="222"/>
      <c r="W189" s="222"/>
      <c r="X189" s="222"/>
      <c r="Y189" s="212"/>
      <c r="Z189" s="212"/>
      <c r="AA189" s="212"/>
      <c r="AB189" s="212"/>
      <c r="AC189" s="212"/>
      <c r="AD189" s="212"/>
      <c r="AE189" s="212"/>
      <c r="AF189" s="212"/>
      <c r="AG189" s="212" t="s">
        <v>276</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47" t="s">
        <v>1306</v>
      </c>
      <c r="D190" s="223"/>
      <c r="E190" s="224"/>
      <c r="F190" s="222"/>
      <c r="G190" s="222"/>
      <c r="H190" s="222"/>
      <c r="I190" s="222"/>
      <c r="J190" s="222"/>
      <c r="K190" s="222"/>
      <c r="L190" s="222"/>
      <c r="M190" s="222"/>
      <c r="N190" s="221"/>
      <c r="O190" s="221"/>
      <c r="P190" s="221"/>
      <c r="Q190" s="221"/>
      <c r="R190" s="222"/>
      <c r="S190" s="222"/>
      <c r="T190" s="222"/>
      <c r="U190" s="222"/>
      <c r="V190" s="222"/>
      <c r="W190" s="222"/>
      <c r="X190" s="222"/>
      <c r="Y190" s="212"/>
      <c r="Z190" s="212"/>
      <c r="AA190" s="212"/>
      <c r="AB190" s="212"/>
      <c r="AC190" s="212"/>
      <c r="AD190" s="212"/>
      <c r="AE190" s="212"/>
      <c r="AF190" s="212"/>
      <c r="AG190" s="212" t="s">
        <v>231</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47" t="s">
        <v>1307</v>
      </c>
      <c r="D191" s="223"/>
      <c r="E191" s="224">
        <v>380</v>
      </c>
      <c r="F191" s="222"/>
      <c r="G191" s="222"/>
      <c r="H191" s="222"/>
      <c r="I191" s="222"/>
      <c r="J191" s="222"/>
      <c r="K191" s="222"/>
      <c r="L191" s="222"/>
      <c r="M191" s="222"/>
      <c r="N191" s="221"/>
      <c r="O191" s="221"/>
      <c r="P191" s="221"/>
      <c r="Q191" s="221"/>
      <c r="R191" s="222"/>
      <c r="S191" s="222"/>
      <c r="T191" s="222"/>
      <c r="U191" s="222"/>
      <c r="V191" s="222"/>
      <c r="W191" s="222"/>
      <c r="X191" s="222"/>
      <c r="Y191" s="212"/>
      <c r="Z191" s="212"/>
      <c r="AA191" s="212"/>
      <c r="AB191" s="212"/>
      <c r="AC191" s="212"/>
      <c r="AD191" s="212"/>
      <c r="AE191" s="212"/>
      <c r="AF191" s="212"/>
      <c r="AG191" s="212" t="s">
        <v>231</v>
      </c>
      <c r="AH191" s="212">
        <v>5</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2">
        <v>50</v>
      </c>
      <c r="B192" s="233" t="s">
        <v>1308</v>
      </c>
      <c r="C192" s="244" t="s">
        <v>1309</v>
      </c>
      <c r="D192" s="234" t="s">
        <v>516</v>
      </c>
      <c r="E192" s="235">
        <v>380</v>
      </c>
      <c r="F192" s="236"/>
      <c r="G192" s="237">
        <f>ROUND(E192*F192,2)</f>
        <v>0</v>
      </c>
      <c r="H192" s="236"/>
      <c r="I192" s="237">
        <f>ROUND(E192*H192,2)</f>
        <v>0</v>
      </c>
      <c r="J192" s="236"/>
      <c r="K192" s="237">
        <f>ROUND(E192*J192,2)</f>
        <v>0</v>
      </c>
      <c r="L192" s="237">
        <v>21</v>
      </c>
      <c r="M192" s="237">
        <f>G192*(1+L192/100)</f>
        <v>0</v>
      </c>
      <c r="N192" s="235">
        <v>3.1E-4</v>
      </c>
      <c r="O192" s="235">
        <f>ROUND(E192*N192,2)</f>
        <v>0.12</v>
      </c>
      <c r="P192" s="235">
        <v>0</v>
      </c>
      <c r="Q192" s="235">
        <f>ROUND(E192*P192,2)</f>
        <v>0</v>
      </c>
      <c r="R192" s="237"/>
      <c r="S192" s="237" t="s">
        <v>237</v>
      </c>
      <c r="T192" s="238" t="s">
        <v>687</v>
      </c>
      <c r="U192" s="222">
        <v>2E-3</v>
      </c>
      <c r="V192" s="222">
        <f>ROUND(E192*U192,2)</f>
        <v>0.76</v>
      </c>
      <c r="W192" s="222"/>
      <c r="X192" s="222" t="s">
        <v>273</v>
      </c>
      <c r="Y192" s="212"/>
      <c r="Z192" s="212"/>
      <c r="AA192" s="212"/>
      <c r="AB192" s="212"/>
      <c r="AC192" s="212"/>
      <c r="AD192" s="212"/>
      <c r="AE192" s="212"/>
      <c r="AF192" s="212"/>
      <c r="AG192" s="212" t="s">
        <v>274</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47" t="s">
        <v>1310</v>
      </c>
      <c r="D193" s="223"/>
      <c r="E193" s="224"/>
      <c r="F193" s="222"/>
      <c r="G193" s="222"/>
      <c r="H193" s="222"/>
      <c r="I193" s="222"/>
      <c r="J193" s="222"/>
      <c r="K193" s="222"/>
      <c r="L193" s="222"/>
      <c r="M193" s="222"/>
      <c r="N193" s="221"/>
      <c r="O193" s="221"/>
      <c r="P193" s="221"/>
      <c r="Q193" s="221"/>
      <c r="R193" s="222"/>
      <c r="S193" s="222"/>
      <c r="T193" s="222"/>
      <c r="U193" s="222"/>
      <c r="V193" s="222"/>
      <c r="W193" s="222"/>
      <c r="X193" s="222"/>
      <c r="Y193" s="212"/>
      <c r="Z193" s="212"/>
      <c r="AA193" s="212"/>
      <c r="AB193" s="212"/>
      <c r="AC193" s="212"/>
      <c r="AD193" s="212"/>
      <c r="AE193" s="212"/>
      <c r="AF193" s="212"/>
      <c r="AG193" s="212" t="s">
        <v>231</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47" t="s">
        <v>1285</v>
      </c>
      <c r="D194" s="223"/>
      <c r="E194" s="224">
        <v>380</v>
      </c>
      <c r="F194" s="222"/>
      <c r="G194" s="222"/>
      <c r="H194" s="222"/>
      <c r="I194" s="222"/>
      <c r="J194" s="222"/>
      <c r="K194" s="222"/>
      <c r="L194" s="222"/>
      <c r="M194" s="222"/>
      <c r="N194" s="221"/>
      <c r="O194" s="221"/>
      <c r="P194" s="221"/>
      <c r="Q194" s="221"/>
      <c r="R194" s="222"/>
      <c r="S194" s="222"/>
      <c r="T194" s="222"/>
      <c r="U194" s="222"/>
      <c r="V194" s="222"/>
      <c r="W194" s="222"/>
      <c r="X194" s="222"/>
      <c r="Y194" s="212"/>
      <c r="Z194" s="212"/>
      <c r="AA194" s="212"/>
      <c r="AB194" s="212"/>
      <c r="AC194" s="212"/>
      <c r="AD194" s="212"/>
      <c r="AE194" s="212"/>
      <c r="AF194" s="212"/>
      <c r="AG194" s="212" t="s">
        <v>231</v>
      </c>
      <c r="AH194" s="212">
        <v>5</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2">
        <v>51</v>
      </c>
      <c r="B195" s="233" t="s">
        <v>1311</v>
      </c>
      <c r="C195" s="244" t="s">
        <v>1312</v>
      </c>
      <c r="D195" s="234" t="s">
        <v>516</v>
      </c>
      <c r="E195" s="235">
        <v>380</v>
      </c>
      <c r="F195" s="236"/>
      <c r="G195" s="237">
        <f>ROUND(E195*F195,2)</f>
        <v>0</v>
      </c>
      <c r="H195" s="236"/>
      <c r="I195" s="237">
        <f>ROUND(E195*H195,2)</f>
        <v>0</v>
      </c>
      <c r="J195" s="236"/>
      <c r="K195" s="237">
        <f>ROUND(E195*J195,2)</f>
        <v>0</v>
      </c>
      <c r="L195" s="237">
        <v>21</v>
      </c>
      <c r="M195" s="237">
        <f>G195*(1+L195/100)</f>
        <v>0</v>
      </c>
      <c r="N195" s="235">
        <v>0.10373</v>
      </c>
      <c r="O195" s="235">
        <f>ROUND(E195*N195,2)</f>
        <v>39.42</v>
      </c>
      <c r="P195" s="235">
        <v>0</v>
      </c>
      <c r="Q195" s="235">
        <f>ROUND(E195*P195,2)</f>
        <v>0</v>
      </c>
      <c r="R195" s="237" t="s">
        <v>1082</v>
      </c>
      <c r="S195" s="237" t="s">
        <v>224</v>
      </c>
      <c r="T195" s="238" t="s">
        <v>224</v>
      </c>
      <c r="U195" s="222">
        <v>0.06</v>
      </c>
      <c r="V195" s="222">
        <f>ROUND(E195*U195,2)</f>
        <v>22.8</v>
      </c>
      <c r="W195" s="222"/>
      <c r="X195" s="222" t="s">
        <v>273</v>
      </c>
      <c r="Y195" s="212"/>
      <c r="Z195" s="212"/>
      <c r="AA195" s="212"/>
      <c r="AB195" s="212"/>
      <c r="AC195" s="212"/>
      <c r="AD195" s="212"/>
      <c r="AE195" s="212"/>
      <c r="AF195" s="212"/>
      <c r="AG195" s="212" t="s">
        <v>274</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47" t="s">
        <v>1313</v>
      </c>
      <c r="D196" s="223"/>
      <c r="E196" s="224">
        <v>380</v>
      </c>
      <c r="F196" s="222"/>
      <c r="G196" s="222"/>
      <c r="H196" s="222"/>
      <c r="I196" s="222"/>
      <c r="J196" s="222"/>
      <c r="K196" s="222"/>
      <c r="L196" s="222"/>
      <c r="M196" s="222"/>
      <c r="N196" s="221"/>
      <c r="O196" s="221"/>
      <c r="P196" s="221"/>
      <c r="Q196" s="221"/>
      <c r="R196" s="222"/>
      <c r="S196" s="222"/>
      <c r="T196" s="222"/>
      <c r="U196" s="222"/>
      <c r="V196" s="222"/>
      <c r="W196" s="222"/>
      <c r="X196" s="222"/>
      <c r="Y196" s="212"/>
      <c r="Z196" s="212"/>
      <c r="AA196" s="212"/>
      <c r="AB196" s="212"/>
      <c r="AC196" s="212"/>
      <c r="AD196" s="212"/>
      <c r="AE196" s="212"/>
      <c r="AF196" s="212"/>
      <c r="AG196" s="212" t="s">
        <v>231</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2">
        <v>52</v>
      </c>
      <c r="B197" s="233" t="s">
        <v>1314</v>
      </c>
      <c r="C197" s="244" t="s">
        <v>1315</v>
      </c>
      <c r="D197" s="234" t="s">
        <v>516</v>
      </c>
      <c r="E197" s="235">
        <v>13</v>
      </c>
      <c r="F197" s="236"/>
      <c r="G197" s="237">
        <f>ROUND(E197*F197,2)</f>
        <v>0</v>
      </c>
      <c r="H197" s="236"/>
      <c r="I197" s="237">
        <f>ROUND(E197*H197,2)</f>
        <v>0</v>
      </c>
      <c r="J197" s="236"/>
      <c r="K197" s="237">
        <f>ROUND(E197*J197,2)</f>
        <v>0</v>
      </c>
      <c r="L197" s="237">
        <v>21</v>
      </c>
      <c r="M197" s="237">
        <f>G197*(1+L197/100)</f>
        <v>0</v>
      </c>
      <c r="N197" s="235">
        <v>7.3899999999999993E-2</v>
      </c>
      <c r="O197" s="235">
        <f>ROUND(E197*N197,2)</f>
        <v>0.96</v>
      </c>
      <c r="P197" s="235">
        <v>0</v>
      </c>
      <c r="Q197" s="235">
        <f>ROUND(E197*P197,2)</f>
        <v>0</v>
      </c>
      <c r="R197" s="237" t="s">
        <v>1082</v>
      </c>
      <c r="S197" s="237" t="s">
        <v>224</v>
      </c>
      <c r="T197" s="238" t="s">
        <v>224</v>
      </c>
      <c r="U197" s="222">
        <v>0.45</v>
      </c>
      <c r="V197" s="222">
        <f>ROUND(E197*U197,2)</f>
        <v>5.85</v>
      </c>
      <c r="W197" s="222"/>
      <c r="X197" s="222" t="s">
        <v>273</v>
      </c>
      <c r="Y197" s="212"/>
      <c r="Z197" s="212"/>
      <c r="AA197" s="212"/>
      <c r="AB197" s="212"/>
      <c r="AC197" s="212"/>
      <c r="AD197" s="212"/>
      <c r="AE197" s="212"/>
      <c r="AF197" s="212"/>
      <c r="AG197" s="212" t="s">
        <v>274</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22.5" outlineLevel="1" x14ac:dyDescent="0.2">
      <c r="A198" s="219"/>
      <c r="B198" s="220"/>
      <c r="C198" s="266" t="s">
        <v>1316</v>
      </c>
      <c r="D198" s="258"/>
      <c r="E198" s="258"/>
      <c r="F198" s="258"/>
      <c r="G198" s="258"/>
      <c r="H198" s="222"/>
      <c r="I198" s="222"/>
      <c r="J198" s="222"/>
      <c r="K198" s="222"/>
      <c r="L198" s="222"/>
      <c r="M198" s="222"/>
      <c r="N198" s="221"/>
      <c r="O198" s="221"/>
      <c r="P198" s="221"/>
      <c r="Q198" s="221"/>
      <c r="R198" s="222"/>
      <c r="S198" s="222"/>
      <c r="T198" s="222"/>
      <c r="U198" s="222"/>
      <c r="V198" s="222"/>
      <c r="W198" s="222"/>
      <c r="X198" s="222"/>
      <c r="Y198" s="212"/>
      <c r="Z198" s="212"/>
      <c r="AA198" s="212"/>
      <c r="AB198" s="212"/>
      <c r="AC198" s="212"/>
      <c r="AD198" s="212"/>
      <c r="AE198" s="212"/>
      <c r="AF198" s="212"/>
      <c r="AG198" s="212" t="s">
        <v>276</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40" t="str">
        <f>C198</f>
        <v>s provedením lože z kameniva drceného, s vyplněním spár, s dvojitým hutněním a se smetením přebytečného materiálu na krajnici. S dodáním hmot pro lože a výplň spár.</v>
      </c>
      <c r="BB198" s="212"/>
      <c r="BC198" s="212"/>
      <c r="BD198" s="212"/>
      <c r="BE198" s="212"/>
      <c r="BF198" s="212"/>
      <c r="BG198" s="212"/>
      <c r="BH198" s="212"/>
    </row>
    <row r="199" spans="1:60" outlineLevel="1" x14ac:dyDescent="0.2">
      <c r="A199" s="219"/>
      <c r="B199" s="220"/>
      <c r="C199" s="247" t="s">
        <v>1317</v>
      </c>
      <c r="D199" s="223"/>
      <c r="E199" s="224">
        <v>13</v>
      </c>
      <c r="F199" s="222"/>
      <c r="G199" s="222"/>
      <c r="H199" s="222"/>
      <c r="I199" s="222"/>
      <c r="J199" s="222"/>
      <c r="K199" s="222"/>
      <c r="L199" s="222"/>
      <c r="M199" s="222"/>
      <c r="N199" s="221"/>
      <c r="O199" s="221"/>
      <c r="P199" s="221"/>
      <c r="Q199" s="221"/>
      <c r="R199" s="222"/>
      <c r="S199" s="222"/>
      <c r="T199" s="222"/>
      <c r="U199" s="222"/>
      <c r="V199" s="222"/>
      <c r="W199" s="222"/>
      <c r="X199" s="222"/>
      <c r="Y199" s="212"/>
      <c r="Z199" s="212"/>
      <c r="AA199" s="212"/>
      <c r="AB199" s="212"/>
      <c r="AC199" s="212"/>
      <c r="AD199" s="212"/>
      <c r="AE199" s="212"/>
      <c r="AF199" s="212"/>
      <c r="AG199" s="212" t="s">
        <v>231</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2">
        <v>53</v>
      </c>
      <c r="B200" s="233" t="s">
        <v>1318</v>
      </c>
      <c r="C200" s="244" t="s">
        <v>1319</v>
      </c>
      <c r="D200" s="234" t="s">
        <v>271</v>
      </c>
      <c r="E200" s="235">
        <v>13</v>
      </c>
      <c r="F200" s="236"/>
      <c r="G200" s="237">
        <f>ROUND(E200*F200,2)</f>
        <v>0</v>
      </c>
      <c r="H200" s="236"/>
      <c r="I200" s="237">
        <f>ROUND(E200*H200,2)</f>
        <v>0</v>
      </c>
      <c r="J200" s="236"/>
      <c r="K200" s="237">
        <f>ROUND(E200*J200,2)</f>
        <v>0</v>
      </c>
      <c r="L200" s="237">
        <v>21</v>
      </c>
      <c r="M200" s="237">
        <f>G200*(1+L200/100)</f>
        <v>0</v>
      </c>
      <c r="N200" s="235">
        <v>3.3E-4</v>
      </c>
      <c r="O200" s="235">
        <f>ROUND(E200*N200,2)</f>
        <v>0</v>
      </c>
      <c r="P200" s="235">
        <v>0</v>
      </c>
      <c r="Q200" s="235">
        <f>ROUND(E200*P200,2)</f>
        <v>0</v>
      </c>
      <c r="R200" s="237" t="s">
        <v>1082</v>
      </c>
      <c r="S200" s="237" t="s">
        <v>224</v>
      </c>
      <c r="T200" s="238" t="s">
        <v>224</v>
      </c>
      <c r="U200" s="222">
        <v>0.41</v>
      </c>
      <c r="V200" s="222">
        <f>ROUND(E200*U200,2)</f>
        <v>5.33</v>
      </c>
      <c r="W200" s="222"/>
      <c r="X200" s="222" t="s">
        <v>273</v>
      </c>
      <c r="Y200" s="212"/>
      <c r="Z200" s="212"/>
      <c r="AA200" s="212"/>
      <c r="AB200" s="212"/>
      <c r="AC200" s="212"/>
      <c r="AD200" s="212"/>
      <c r="AE200" s="212"/>
      <c r="AF200" s="212"/>
      <c r="AG200" s="212" t="s">
        <v>274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47" t="s">
        <v>1287</v>
      </c>
      <c r="D201" s="223"/>
      <c r="E201" s="224">
        <v>13</v>
      </c>
      <c r="F201" s="222"/>
      <c r="G201" s="222"/>
      <c r="H201" s="222"/>
      <c r="I201" s="222"/>
      <c r="J201" s="222"/>
      <c r="K201" s="222"/>
      <c r="L201" s="222"/>
      <c r="M201" s="222"/>
      <c r="N201" s="221"/>
      <c r="O201" s="221"/>
      <c r="P201" s="221"/>
      <c r="Q201" s="221"/>
      <c r="R201" s="222"/>
      <c r="S201" s="222"/>
      <c r="T201" s="222"/>
      <c r="U201" s="222"/>
      <c r="V201" s="222"/>
      <c r="W201" s="222"/>
      <c r="X201" s="222"/>
      <c r="Y201" s="212"/>
      <c r="Z201" s="212"/>
      <c r="AA201" s="212"/>
      <c r="AB201" s="212"/>
      <c r="AC201" s="212"/>
      <c r="AD201" s="212"/>
      <c r="AE201" s="212"/>
      <c r="AF201" s="212"/>
      <c r="AG201" s="212" t="s">
        <v>231</v>
      </c>
      <c r="AH201" s="212">
        <v>5</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ht="22.5" outlineLevel="1" x14ac:dyDescent="0.2">
      <c r="A202" s="232">
        <v>54</v>
      </c>
      <c r="B202" s="233" t="s">
        <v>1320</v>
      </c>
      <c r="C202" s="244" t="s">
        <v>1321</v>
      </c>
      <c r="D202" s="234" t="s">
        <v>516</v>
      </c>
      <c r="E202" s="235">
        <v>10.5</v>
      </c>
      <c r="F202" s="236"/>
      <c r="G202" s="237">
        <f>ROUND(E202*F202,2)</f>
        <v>0</v>
      </c>
      <c r="H202" s="236"/>
      <c r="I202" s="237">
        <f>ROUND(E202*H202,2)</f>
        <v>0</v>
      </c>
      <c r="J202" s="236"/>
      <c r="K202" s="237">
        <f>ROUND(E202*J202,2)</f>
        <v>0</v>
      </c>
      <c r="L202" s="237">
        <v>21</v>
      </c>
      <c r="M202" s="237">
        <f>G202*(1+L202/100)</f>
        <v>0</v>
      </c>
      <c r="N202" s="235">
        <v>0.129</v>
      </c>
      <c r="O202" s="235">
        <f>ROUND(E202*N202,2)</f>
        <v>1.35</v>
      </c>
      <c r="P202" s="235">
        <v>0</v>
      </c>
      <c r="Q202" s="235">
        <f>ROUND(E202*P202,2)</f>
        <v>0</v>
      </c>
      <c r="R202" s="237" t="s">
        <v>676</v>
      </c>
      <c r="S202" s="237" t="s">
        <v>224</v>
      </c>
      <c r="T202" s="238" t="s">
        <v>224</v>
      </c>
      <c r="U202" s="222">
        <v>0</v>
      </c>
      <c r="V202" s="222">
        <f>ROUND(E202*U202,2)</f>
        <v>0</v>
      </c>
      <c r="W202" s="222"/>
      <c r="X202" s="222" t="s">
        <v>677</v>
      </c>
      <c r="Y202" s="212"/>
      <c r="Z202" s="212"/>
      <c r="AA202" s="212"/>
      <c r="AB202" s="212"/>
      <c r="AC202" s="212"/>
      <c r="AD202" s="212"/>
      <c r="AE202" s="212"/>
      <c r="AF202" s="212"/>
      <c r="AG202" s="212" t="s">
        <v>678</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47" t="s">
        <v>1322</v>
      </c>
      <c r="D203" s="223"/>
      <c r="E203" s="224">
        <v>13.65</v>
      </c>
      <c r="F203" s="222"/>
      <c r="G203" s="222"/>
      <c r="H203" s="222"/>
      <c r="I203" s="222"/>
      <c r="J203" s="222"/>
      <c r="K203" s="222"/>
      <c r="L203" s="222"/>
      <c r="M203" s="222"/>
      <c r="N203" s="221"/>
      <c r="O203" s="221"/>
      <c r="P203" s="221"/>
      <c r="Q203" s="221"/>
      <c r="R203" s="222"/>
      <c r="S203" s="222"/>
      <c r="T203" s="222"/>
      <c r="U203" s="222"/>
      <c r="V203" s="222"/>
      <c r="W203" s="222"/>
      <c r="X203" s="222"/>
      <c r="Y203" s="212"/>
      <c r="Z203" s="212"/>
      <c r="AA203" s="212"/>
      <c r="AB203" s="212"/>
      <c r="AC203" s="212"/>
      <c r="AD203" s="212"/>
      <c r="AE203" s="212"/>
      <c r="AF203" s="212"/>
      <c r="AG203" s="212" t="s">
        <v>231</v>
      </c>
      <c r="AH203" s="212">
        <v>5</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47" t="s">
        <v>1323</v>
      </c>
      <c r="D204" s="223"/>
      <c r="E204" s="224">
        <v>-3.15</v>
      </c>
      <c r="F204" s="222"/>
      <c r="G204" s="222"/>
      <c r="H204" s="222"/>
      <c r="I204" s="222"/>
      <c r="J204" s="222"/>
      <c r="K204" s="222"/>
      <c r="L204" s="222"/>
      <c r="M204" s="222"/>
      <c r="N204" s="221"/>
      <c r="O204" s="221"/>
      <c r="P204" s="221"/>
      <c r="Q204" s="221"/>
      <c r="R204" s="222"/>
      <c r="S204" s="222"/>
      <c r="T204" s="222"/>
      <c r="U204" s="222"/>
      <c r="V204" s="222"/>
      <c r="W204" s="222"/>
      <c r="X204" s="222"/>
      <c r="Y204" s="212"/>
      <c r="Z204" s="212"/>
      <c r="AA204" s="212"/>
      <c r="AB204" s="212"/>
      <c r="AC204" s="212"/>
      <c r="AD204" s="212"/>
      <c r="AE204" s="212"/>
      <c r="AF204" s="212"/>
      <c r="AG204" s="212" t="s">
        <v>231</v>
      </c>
      <c r="AH204" s="212">
        <v>5</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32">
        <v>55</v>
      </c>
      <c r="B205" s="233" t="s">
        <v>1324</v>
      </c>
      <c r="C205" s="244" t="s">
        <v>1325</v>
      </c>
      <c r="D205" s="234" t="s">
        <v>516</v>
      </c>
      <c r="E205" s="235">
        <v>3.15</v>
      </c>
      <c r="F205" s="236"/>
      <c r="G205" s="237">
        <f>ROUND(E205*F205,2)</f>
        <v>0</v>
      </c>
      <c r="H205" s="236"/>
      <c r="I205" s="237">
        <f>ROUND(E205*H205,2)</f>
        <v>0</v>
      </c>
      <c r="J205" s="236"/>
      <c r="K205" s="237">
        <f>ROUND(E205*J205,2)</f>
        <v>0</v>
      </c>
      <c r="L205" s="237">
        <v>21</v>
      </c>
      <c r="M205" s="237">
        <f>G205*(1+L205/100)</f>
        <v>0</v>
      </c>
      <c r="N205" s="235">
        <v>0.13150000000000001</v>
      </c>
      <c r="O205" s="235">
        <f>ROUND(E205*N205,2)</f>
        <v>0.41</v>
      </c>
      <c r="P205" s="235">
        <v>0</v>
      </c>
      <c r="Q205" s="235">
        <f>ROUND(E205*P205,2)</f>
        <v>0</v>
      </c>
      <c r="R205" s="237" t="s">
        <v>676</v>
      </c>
      <c r="S205" s="237" t="s">
        <v>224</v>
      </c>
      <c r="T205" s="238" t="s">
        <v>224</v>
      </c>
      <c r="U205" s="222">
        <v>0</v>
      </c>
      <c r="V205" s="222">
        <f>ROUND(E205*U205,2)</f>
        <v>0</v>
      </c>
      <c r="W205" s="222"/>
      <c r="X205" s="222" t="s">
        <v>677</v>
      </c>
      <c r="Y205" s="212"/>
      <c r="Z205" s="212"/>
      <c r="AA205" s="212"/>
      <c r="AB205" s="212"/>
      <c r="AC205" s="212"/>
      <c r="AD205" s="212"/>
      <c r="AE205" s="212"/>
      <c r="AF205" s="212"/>
      <c r="AG205" s="212" t="s">
        <v>678</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47" t="s">
        <v>1326</v>
      </c>
      <c r="D206" s="223"/>
      <c r="E206" s="224">
        <v>3.15</v>
      </c>
      <c r="F206" s="222"/>
      <c r="G206" s="222"/>
      <c r="H206" s="222"/>
      <c r="I206" s="222"/>
      <c r="J206" s="222"/>
      <c r="K206" s="222"/>
      <c r="L206" s="222"/>
      <c r="M206" s="222"/>
      <c r="N206" s="221"/>
      <c r="O206" s="221"/>
      <c r="P206" s="221"/>
      <c r="Q206" s="221"/>
      <c r="R206" s="222"/>
      <c r="S206" s="222"/>
      <c r="T206" s="222"/>
      <c r="U206" s="222"/>
      <c r="V206" s="222"/>
      <c r="W206" s="222"/>
      <c r="X206" s="222"/>
      <c r="Y206" s="212"/>
      <c r="Z206" s="212"/>
      <c r="AA206" s="212"/>
      <c r="AB206" s="212"/>
      <c r="AC206" s="212"/>
      <c r="AD206" s="212"/>
      <c r="AE206" s="212"/>
      <c r="AF206" s="212"/>
      <c r="AG206" s="212" t="s">
        <v>231</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x14ac:dyDescent="0.2">
      <c r="A207" s="226" t="s">
        <v>219</v>
      </c>
      <c r="B207" s="227" t="s">
        <v>171</v>
      </c>
      <c r="C207" s="243" t="s">
        <v>172</v>
      </c>
      <c r="D207" s="228"/>
      <c r="E207" s="229"/>
      <c r="F207" s="230"/>
      <c r="G207" s="230">
        <f>SUMIF(AG208:AG208,"&lt;&gt;NOR",G208:G208)</f>
        <v>0</v>
      </c>
      <c r="H207" s="230"/>
      <c r="I207" s="230">
        <f>SUM(I208:I208)</f>
        <v>0</v>
      </c>
      <c r="J207" s="230"/>
      <c r="K207" s="230">
        <f>SUM(K208:K208)</f>
        <v>0</v>
      </c>
      <c r="L207" s="230"/>
      <c r="M207" s="230">
        <f>SUM(M208:M208)</f>
        <v>0</v>
      </c>
      <c r="N207" s="229"/>
      <c r="O207" s="229">
        <f>SUM(O208:O208)</f>
        <v>1.68</v>
      </c>
      <c r="P207" s="229"/>
      <c r="Q207" s="229">
        <f>SUM(Q208:Q208)</f>
        <v>0</v>
      </c>
      <c r="R207" s="230"/>
      <c r="S207" s="230"/>
      <c r="T207" s="231"/>
      <c r="U207" s="225"/>
      <c r="V207" s="225">
        <f>SUM(V208:V208)</f>
        <v>1.89</v>
      </c>
      <c r="W207" s="225"/>
      <c r="X207" s="225"/>
      <c r="AG207" t="s">
        <v>220</v>
      </c>
    </row>
    <row r="208" spans="1:60" outlineLevel="1" x14ac:dyDescent="0.2">
      <c r="A208" s="259">
        <v>56</v>
      </c>
      <c r="B208" s="260" t="s">
        <v>1327</v>
      </c>
      <c r="C208" s="271" t="s">
        <v>1328</v>
      </c>
      <c r="D208" s="261" t="s">
        <v>516</v>
      </c>
      <c r="E208" s="262">
        <v>7</v>
      </c>
      <c r="F208" s="263"/>
      <c r="G208" s="264">
        <f>ROUND(E208*F208,2)</f>
        <v>0</v>
      </c>
      <c r="H208" s="263"/>
      <c r="I208" s="264">
        <f>ROUND(E208*H208,2)</f>
        <v>0</v>
      </c>
      <c r="J208" s="263"/>
      <c r="K208" s="264">
        <f>ROUND(E208*J208,2)</f>
        <v>0</v>
      </c>
      <c r="L208" s="264">
        <v>21</v>
      </c>
      <c r="M208" s="264">
        <f>G208*(1+L208/100)</f>
        <v>0</v>
      </c>
      <c r="N208" s="262">
        <v>0.24</v>
      </c>
      <c r="O208" s="262">
        <f>ROUND(E208*N208,2)</f>
        <v>1.68</v>
      </c>
      <c r="P208" s="262">
        <v>0</v>
      </c>
      <c r="Q208" s="262">
        <f>ROUND(E208*P208,2)</f>
        <v>0</v>
      </c>
      <c r="R208" s="264" t="s">
        <v>1329</v>
      </c>
      <c r="S208" s="264" t="s">
        <v>224</v>
      </c>
      <c r="T208" s="265" t="s">
        <v>224</v>
      </c>
      <c r="U208" s="222">
        <v>0.27</v>
      </c>
      <c r="V208" s="222">
        <f>ROUND(E208*U208,2)</f>
        <v>1.89</v>
      </c>
      <c r="W208" s="222"/>
      <c r="X208" s="222" t="s">
        <v>273</v>
      </c>
      <c r="Y208" s="212"/>
      <c r="Z208" s="212"/>
      <c r="AA208" s="212"/>
      <c r="AB208" s="212"/>
      <c r="AC208" s="212"/>
      <c r="AD208" s="212"/>
      <c r="AE208" s="212"/>
      <c r="AF208" s="212"/>
      <c r="AG208" s="212" t="s">
        <v>274</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26" t="s">
        <v>219</v>
      </c>
      <c r="B209" s="227" t="s">
        <v>173</v>
      </c>
      <c r="C209" s="243" t="s">
        <v>174</v>
      </c>
      <c r="D209" s="228"/>
      <c r="E209" s="229"/>
      <c r="F209" s="230"/>
      <c r="G209" s="230">
        <f>SUMIF(AG210:AG221,"&lt;&gt;NOR",G210:G221)</f>
        <v>0</v>
      </c>
      <c r="H209" s="230"/>
      <c r="I209" s="230">
        <f>SUM(I210:I221)</f>
        <v>0</v>
      </c>
      <c r="J209" s="230"/>
      <c r="K209" s="230">
        <f>SUM(K210:K221)</f>
        <v>0</v>
      </c>
      <c r="L209" s="230"/>
      <c r="M209" s="230">
        <f>SUM(M210:M221)</f>
        <v>0</v>
      </c>
      <c r="N209" s="229"/>
      <c r="O209" s="229">
        <f>SUM(O210:O221)</f>
        <v>7.42</v>
      </c>
      <c r="P209" s="229"/>
      <c r="Q209" s="229">
        <f>SUM(Q210:Q221)</f>
        <v>0.02</v>
      </c>
      <c r="R209" s="230"/>
      <c r="S209" s="230"/>
      <c r="T209" s="231"/>
      <c r="U209" s="225"/>
      <c r="V209" s="225">
        <f>SUM(V210:V221)</f>
        <v>7.879999999999999</v>
      </c>
      <c r="W209" s="225"/>
      <c r="X209" s="225"/>
      <c r="AG209" t="s">
        <v>220</v>
      </c>
    </row>
    <row r="210" spans="1:60" ht="33.75" outlineLevel="1" x14ac:dyDescent="0.2">
      <c r="A210" s="232">
        <v>57</v>
      </c>
      <c r="B210" s="233" t="s">
        <v>1330</v>
      </c>
      <c r="C210" s="244" t="s">
        <v>1331</v>
      </c>
      <c r="D210" s="234" t="s">
        <v>730</v>
      </c>
      <c r="E210" s="235">
        <v>1</v>
      </c>
      <c r="F210" s="236"/>
      <c r="G210" s="237">
        <f>ROUND(E210*F210,2)</f>
        <v>0</v>
      </c>
      <c r="H210" s="236"/>
      <c r="I210" s="237">
        <f>ROUND(E210*H210,2)</f>
        <v>0</v>
      </c>
      <c r="J210" s="236"/>
      <c r="K210" s="237">
        <f>ROUND(E210*J210,2)</f>
        <v>0</v>
      </c>
      <c r="L210" s="237">
        <v>21</v>
      </c>
      <c r="M210" s="237">
        <f>G210*(1+L210/100)</f>
        <v>0</v>
      </c>
      <c r="N210" s="235">
        <v>3.0596700000000001</v>
      </c>
      <c r="O210" s="235">
        <f>ROUND(E210*N210,2)</f>
        <v>3.06</v>
      </c>
      <c r="P210" s="235">
        <v>0</v>
      </c>
      <c r="Q210" s="235">
        <f>ROUND(E210*P210,2)</f>
        <v>0</v>
      </c>
      <c r="R210" s="237" t="s">
        <v>692</v>
      </c>
      <c r="S210" s="237" t="s">
        <v>224</v>
      </c>
      <c r="T210" s="238" t="s">
        <v>224</v>
      </c>
      <c r="U210" s="222">
        <v>5.0199999999999996</v>
      </c>
      <c r="V210" s="222">
        <f>ROUND(E210*U210,2)</f>
        <v>5.0199999999999996</v>
      </c>
      <c r="W210" s="222"/>
      <c r="X210" s="222" t="s">
        <v>273</v>
      </c>
      <c r="Y210" s="212"/>
      <c r="Z210" s="212"/>
      <c r="AA210" s="212"/>
      <c r="AB210" s="212"/>
      <c r="AC210" s="212"/>
      <c r="AD210" s="212"/>
      <c r="AE210" s="212"/>
      <c r="AF210" s="212"/>
      <c r="AG210" s="212" t="s">
        <v>274</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6" t="s">
        <v>1332</v>
      </c>
      <c r="D211" s="258"/>
      <c r="E211" s="258"/>
      <c r="F211" s="258"/>
      <c r="G211" s="258"/>
      <c r="H211" s="222"/>
      <c r="I211" s="222"/>
      <c r="J211" s="222"/>
      <c r="K211" s="222"/>
      <c r="L211" s="222"/>
      <c r="M211" s="222"/>
      <c r="N211" s="221"/>
      <c r="O211" s="221"/>
      <c r="P211" s="221"/>
      <c r="Q211" s="221"/>
      <c r="R211" s="222"/>
      <c r="S211" s="222"/>
      <c r="T211" s="222"/>
      <c r="U211" s="222"/>
      <c r="V211" s="222"/>
      <c r="W211" s="222"/>
      <c r="X211" s="222"/>
      <c r="Y211" s="212"/>
      <c r="Z211" s="212"/>
      <c r="AA211" s="212"/>
      <c r="AB211" s="212"/>
      <c r="AC211" s="212"/>
      <c r="AD211" s="212"/>
      <c r="AE211" s="212"/>
      <c r="AF211" s="212"/>
      <c r="AG211" s="212" t="s">
        <v>276</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1" x14ac:dyDescent="0.2">
      <c r="A212" s="232">
        <v>58</v>
      </c>
      <c r="B212" s="233" t="s">
        <v>1333</v>
      </c>
      <c r="C212" s="244" t="s">
        <v>1334</v>
      </c>
      <c r="D212" s="234" t="s">
        <v>730</v>
      </c>
      <c r="E212" s="235">
        <v>1</v>
      </c>
      <c r="F212" s="236"/>
      <c r="G212" s="237">
        <f>ROUND(E212*F212,2)</f>
        <v>0</v>
      </c>
      <c r="H212" s="236"/>
      <c r="I212" s="237">
        <f>ROUND(E212*H212,2)</f>
        <v>0</v>
      </c>
      <c r="J212" s="236"/>
      <c r="K212" s="237">
        <f>ROUND(E212*J212,2)</f>
        <v>0</v>
      </c>
      <c r="L212" s="237">
        <v>21</v>
      </c>
      <c r="M212" s="237">
        <f>G212*(1+L212/100)</f>
        <v>0</v>
      </c>
      <c r="N212" s="235">
        <v>9.4359999999999999E-2</v>
      </c>
      <c r="O212" s="235">
        <f>ROUND(E212*N212,2)</f>
        <v>0.09</v>
      </c>
      <c r="P212" s="235">
        <v>0</v>
      </c>
      <c r="Q212" s="235">
        <f>ROUND(E212*P212,2)</f>
        <v>0</v>
      </c>
      <c r="R212" s="237" t="s">
        <v>692</v>
      </c>
      <c r="S212" s="237" t="s">
        <v>224</v>
      </c>
      <c r="T212" s="238" t="s">
        <v>224</v>
      </c>
      <c r="U212" s="222">
        <v>1.69</v>
      </c>
      <c r="V212" s="222">
        <f>ROUND(E212*U212,2)</f>
        <v>1.69</v>
      </c>
      <c r="W212" s="222"/>
      <c r="X212" s="222" t="s">
        <v>273</v>
      </c>
      <c r="Y212" s="212"/>
      <c r="Z212" s="212"/>
      <c r="AA212" s="212"/>
      <c r="AB212" s="212"/>
      <c r="AC212" s="212"/>
      <c r="AD212" s="212"/>
      <c r="AE212" s="212"/>
      <c r="AF212" s="212"/>
      <c r="AG212" s="212" t="s">
        <v>274</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6" t="s">
        <v>1335</v>
      </c>
      <c r="D213" s="258"/>
      <c r="E213" s="258"/>
      <c r="F213" s="258"/>
      <c r="G213" s="258"/>
      <c r="H213" s="222"/>
      <c r="I213" s="222"/>
      <c r="J213" s="222"/>
      <c r="K213" s="222"/>
      <c r="L213" s="222"/>
      <c r="M213" s="222"/>
      <c r="N213" s="221"/>
      <c r="O213" s="221"/>
      <c r="P213" s="221"/>
      <c r="Q213" s="221"/>
      <c r="R213" s="222"/>
      <c r="S213" s="222"/>
      <c r="T213" s="222"/>
      <c r="U213" s="222"/>
      <c r="V213" s="222"/>
      <c r="W213" s="222"/>
      <c r="X213" s="222"/>
      <c r="Y213" s="212"/>
      <c r="Z213" s="212"/>
      <c r="AA213" s="212"/>
      <c r="AB213" s="212"/>
      <c r="AC213" s="212"/>
      <c r="AD213" s="212"/>
      <c r="AE213" s="212"/>
      <c r="AF213" s="212"/>
      <c r="AG213" s="212" t="s">
        <v>276</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1" x14ac:dyDescent="0.2">
      <c r="A214" s="232">
        <v>59</v>
      </c>
      <c r="B214" s="233" t="s">
        <v>984</v>
      </c>
      <c r="C214" s="244" t="s">
        <v>985</v>
      </c>
      <c r="D214" s="234" t="s">
        <v>331</v>
      </c>
      <c r="E214" s="235">
        <v>0.76</v>
      </c>
      <c r="F214" s="236"/>
      <c r="G214" s="237">
        <f>ROUND(E214*F214,2)</f>
        <v>0</v>
      </c>
      <c r="H214" s="236"/>
      <c r="I214" s="237">
        <f>ROUND(E214*H214,2)</f>
        <v>0</v>
      </c>
      <c r="J214" s="236"/>
      <c r="K214" s="237">
        <f>ROUND(E214*J214,2)</f>
        <v>0</v>
      </c>
      <c r="L214" s="237">
        <v>21</v>
      </c>
      <c r="M214" s="237">
        <f>G214*(1+L214/100)</f>
        <v>0</v>
      </c>
      <c r="N214" s="235">
        <v>2.5249999999999999</v>
      </c>
      <c r="O214" s="235">
        <f>ROUND(E214*N214,2)</f>
        <v>1.92</v>
      </c>
      <c r="P214" s="235">
        <v>0</v>
      </c>
      <c r="Q214" s="235">
        <f>ROUND(E214*P214,2)</f>
        <v>0</v>
      </c>
      <c r="R214" s="237" t="s">
        <v>692</v>
      </c>
      <c r="S214" s="237" t="s">
        <v>224</v>
      </c>
      <c r="T214" s="238" t="s">
        <v>224</v>
      </c>
      <c r="U214" s="222">
        <v>1.3</v>
      </c>
      <c r="V214" s="222">
        <f>ROUND(E214*U214,2)</f>
        <v>0.99</v>
      </c>
      <c r="W214" s="222"/>
      <c r="X214" s="222" t="s">
        <v>273</v>
      </c>
      <c r="Y214" s="212"/>
      <c r="Z214" s="212"/>
      <c r="AA214" s="212"/>
      <c r="AB214" s="212"/>
      <c r="AC214" s="212"/>
      <c r="AD214" s="212"/>
      <c r="AE214" s="212"/>
      <c r="AF214" s="212"/>
      <c r="AG214" s="212" t="s">
        <v>274</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6" t="s">
        <v>776</v>
      </c>
      <c r="D215" s="258"/>
      <c r="E215" s="258"/>
      <c r="F215" s="258"/>
      <c r="G215" s="258"/>
      <c r="H215" s="222"/>
      <c r="I215" s="222"/>
      <c r="J215" s="222"/>
      <c r="K215" s="222"/>
      <c r="L215" s="222"/>
      <c r="M215" s="222"/>
      <c r="N215" s="221"/>
      <c r="O215" s="221"/>
      <c r="P215" s="221"/>
      <c r="Q215" s="221"/>
      <c r="R215" s="222"/>
      <c r="S215" s="222"/>
      <c r="T215" s="222"/>
      <c r="U215" s="222"/>
      <c r="V215" s="222"/>
      <c r="W215" s="222"/>
      <c r="X215" s="222"/>
      <c r="Y215" s="212"/>
      <c r="Z215" s="212"/>
      <c r="AA215" s="212"/>
      <c r="AB215" s="212"/>
      <c r="AC215" s="212"/>
      <c r="AD215" s="212"/>
      <c r="AE215" s="212"/>
      <c r="AF215" s="212"/>
      <c r="AG215" s="212" t="s">
        <v>276</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47" t="s">
        <v>1336</v>
      </c>
      <c r="D216" s="223"/>
      <c r="E216" s="224">
        <v>0.76</v>
      </c>
      <c r="F216" s="222"/>
      <c r="G216" s="222"/>
      <c r="H216" s="222"/>
      <c r="I216" s="222"/>
      <c r="J216" s="222"/>
      <c r="K216" s="222"/>
      <c r="L216" s="222"/>
      <c r="M216" s="222"/>
      <c r="N216" s="221"/>
      <c r="O216" s="221"/>
      <c r="P216" s="221"/>
      <c r="Q216" s="221"/>
      <c r="R216" s="222"/>
      <c r="S216" s="222"/>
      <c r="T216" s="222"/>
      <c r="U216" s="222"/>
      <c r="V216" s="222"/>
      <c r="W216" s="222"/>
      <c r="X216" s="222"/>
      <c r="Y216" s="212"/>
      <c r="Z216" s="212"/>
      <c r="AA216" s="212"/>
      <c r="AB216" s="212"/>
      <c r="AC216" s="212"/>
      <c r="AD216" s="212"/>
      <c r="AE216" s="212"/>
      <c r="AF216" s="212"/>
      <c r="AG216" s="212" t="s">
        <v>231</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33.75" outlineLevel="1" x14ac:dyDescent="0.2">
      <c r="A217" s="259">
        <v>60</v>
      </c>
      <c r="B217" s="260" t="s">
        <v>1337</v>
      </c>
      <c r="C217" s="271" t="s">
        <v>1338</v>
      </c>
      <c r="D217" s="261" t="s">
        <v>730</v>
      </c>
      <c r="E217" s="262">
        <v>1</v>
      </c>
      <c r="F217" s="263"/>
      <c r="G217" s="264">
        <f>ROUND(E217*F217,2)</f>
        <v>0</v>
      </c>
      <c r="H217" s="263"/>
      <c r="I217" s="264">
        <f>ROUND(E217*H217,2)</f>
        <v>0</v>
      </c>
      <c r="J217" s="263"/>
      <c r="K217" s="264">
        <f>ROUND(E217*J217,2)</f>
        <v>0</v>
      </c>
      <c r="L217" s="264">
        <v>21</v>
      </c>
      <c r="M217" s="264">
        <f>G217*(1+L217/100)</f>
        <v>0</v>
      </c>
      <c r="N217" s="262">
        <v>0</v>
      </c>
      <c r="O217" s="262">
        <f>ROUND(E217*N217,2)</f>
        <v>0</v>
      </c>
      <c r="P217" s="262">
        <v>2.4E-2</v>
      </c>
      <c r="Q217" s="262">
        <f>ROUND(E217*P217,2)</f>
        <v>0.02</v>
      </c>
      <c r="R217" s="264" t="s">
        <v>668</v>
      </c>
      <c r="S217" s="264" t="s">
        <v>224</v>
      </c>
      <c r="T217" s="265" t="s">
        <v>224</v>
      </c>
      <c r="U217" s="222">
        <v>0.18</v>
      </c>
      <c r="V217" s="222">
        <f>ROUND(E217*U217,2)</f>
        <v>0.18</v>
      </c>
      <c r="W217" s="222"/>
      <c r="X217" s="222" t="s">
        <v>273</v>
      </c>
      <c r="Y217" s="212"/>
      <c r="Z217" s="212"/>
      <c r="AA217" s="212"/>
      <c r="AB217" s="212"/>
      <c r="AC217" s="212"/>
      <c r="AD217" s="212"/>
      <c r="AE217" s="212"/>
      <c r="AF217" s="212"/>
      <c r="AG217" s="212" t="s">
        <v>274</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32">
        <v>61</v>
      </c>
      <c r="B218" s="233" t="s">
        <v>1339</v>
      </c>
      <c r="C218" s="244" t="s">
        <v>1340</v>
      </c>
      <c r="D218" s="234" t="s">
        <v>271</v>
      </c>
      <c r="E218" s="235">
        <v>4</v>
      </c>
      <c r="F218" s="236"/>
      <c r="G218" s="237">
        <f>ROUND(E218*F218,2)</f>
        <v>0</v>
      </c>
      <c r="H218" s="236"/>
      <c r="I218" s="237">
        <f>ROUND(E218*H218,2)</f>
        <v>0</v>
      </c>
      <c r="J218" s="236"/>
      <c r="K218" s="237">
        <f>ROUND(E218*J218,2)</f>
        <v>0</v>
      </c>
      <c r="L218" s="237">
        <v>21</v>
      </c>
      <c r="M218" s="237">
        <f>G218*(1+L218/100)</f>
        <v>0</v>
      </c>
      <c r="N218" s="235">
        <v>0.58716999999999997</v>
      </c>
      <c r="O218" s="235">
        <f>ROUND(E218*N218,2)</f>
        <v>2.35</v>
      </c>
      <c r="P218" s="235">
        <v>0</v>
      </c>
      <c r="Q218" s="235">
        <f>ROUND(E218*P218,2)</f>
        <v>0</v>
      </c>
      <c r="R218" s="237" t="s">
        <v>1341</v>
      </c>
      <c r="S218" s="237" t="s">
        <v>224</v>
      </c>
      <c r="T218" s="238" t="s">
        <v>224</v>
      </c>
      <c r="U218" s="222">
        <v>0</v>
      </c>
      <c r="V218" s="222">
        <f>ROUND(E218*U218,2)</f>
        <v>0</v>
      </c>
      <c r="W218" s="222"/>
      <c r="X218" s="222" t="s">
        <v>1342</v>
      </c>
      <c r="Y218" s="212"/>
      <c r="Z218" s="212"/>
      <c r="AA218" s="212"/>
      <c r="AB218" s="212"/>
      <c r="AC218" s="212"/>
      <c r="AD218" s="212"/>
      <c r="AE218" s="212"/>
      <c r="AF218" s="212"/>
      <c r="AG218" s="212" t="s">
        <v>1343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47" t="s">
        <v>1344</v>
      </c>
      <c r="D219" s="223"/>
      <c r="E219" s="224">
        <v>4</v>
      </c>
      <c r="F219" s="222"/>
      <c r="G219" s="222"/>
      <c r="H219" s="222"/>
      <c r="I219" s="222"/>
      <c r="J219" s="222"/>
      <c r="K219" s="222"/>
      <c r="L219" s="222"/>
      <c r="M219" s="222"/>
      <c r="N219" s="221"/>
      <c r="O219" s="221"/>
      <c r="P219" s="221"/>
      <c r="Q219" s="221"/>
      <c r="R219" s="222"/>
      <c r="S219" s="222"/>
      <c r="T219" s="222"/>
      <c r="U219" s="222"/>
      <c r="V219" s="222"/>
      <c r="W219" s="222"/>
      <c r="X219" s="222"/>
      <c r="Y219" s="212"/>
      <c r="Z219" s="212"/>
      <c r="AA219" s="212"/>
      <c r="AB219" s="212"/>
      <c r="AC219" s="212"/>
      <c r="AD219" s="212"/>
      <c r="AE219" s="212"/>
      <c r="AF219" s="212"/>
      <c r="AG219" s="212" t="s">
        <v>231</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2">
        <v>62</v>
      </c>
      <c r="B220" s="233" t="s">
        <v>1345</v>
      </c>
      <c r="C220" s="244" t="s">
        <v>1346</v>
      </c>
      <c r="D220" s="234" t="s">
        <v>730</v>
      </c>
      <c r="E220" s="235">
        <v>1</v>
      </c>
      <c r="F220" s="236"/>
      <c r="G220" s="237">
        <f>ROUND(E220*F220,2)</f>
        <v>0</v>
      </c>
      <c r="H220" s="236"/>
      <c r="I220" s="237">
        <f>ROUND(E220*H220,2)</f>
        <v>0</v>
      </c>
      <c r="J220" s="236"/>
      <c r="K220" s="237">
        <f>ROUND(E220*J220,2)</f>
        <v>0</v>
      </c>
      <c r="L220" s="237">
        <v>21</v>
      </c>
      <c r="M220" s="237">
        <f>G220*(1+L220/100)</f>
        <v>0</v>
      </c>
      <c r="N220" s="235">
        <v>4.0000000000000001E-3</v>
      </c>
      <c r="O220" s="235">
        <f>ROUND(E220*N220,2)</f>
        <v>0</v>
      </c>
      <c r="P220" s="235">
        <v>0</v>
      </c>
      <c r="Q220" s="235">
        <f>ROUND(E220*P220,2)</f>
        <v>0</v>
      </c>
      <c r="R220" s="237" t="s">
        <v>676</v>
      </c>
      <c r="S220" s="237" t="s">
        <v>224</v>
      </c>
      <c r="T220" s="238" t="s">
        <v>224</v>
      </c>
      <c r="U220" s="222">
        <v>0</v>
      </c>
      <c r="V220" s="222">
        <f>ROUND(E220*U220,2)</f>
        <v>0</v>
      </c>
      <c r="W220" s="222"/>
      <c r="X220" s="222" t="s">
        <v>677</v>
      </c>
      <c r="Y220" s="212"/>
      <c r="Z220" s="212"/>
      <c r="AA220" s="212"/>
      <c r="AB220" s="212"/>
      <c r="AC220" s="212"/>
      <c r="AD220" s="212"/>
      <c r="AE220" s="212"/>
      <c r="AF220" s="212"/>
      <c r="AG220" s="212" t="s">
        <v>678</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47" t="s">
        <v>1347</v>
      </c>
      <c r="D221" s="223"/>
      <c r="E221" s="224">
        <v>1</v>
      </c>
      <c r="F221" s="222"/>
      <c r="G221" s="222"/>
      <c r="H221" s="222"/>
      <c r="I221" s="222"/>
      <c r="J221" s="222"/>
      <c r="K221" s="222"/>
      <c r="L221" s="222"/>
      <c r="M221" s="222"/>
      <c r="N221" s="221"/>
      <c r="O221" s="221"/>
      <c r="P221" s="221"/>
      <c r="Q221" s="221"/>
      <c r="R221" s="222"/>
      <c r="S221" s="222"/>
      <c r="T221" s="222"/>
      <c r="U221" s="222"/>
      <c r="V221" s="222"/>
      <c r="W221" s="222"/>
      <c r="X221" s="222"/>
      <c r="Y221" s="212"/>
      <c r="Z221" s="212"/>
      <c r="AA221" s="212"/>
      <c r="AB221" s="212"/>
      <c r="AC221" s="212"/>
      <c r="AD221" s="212"/>
      <c r="AE221" s="212"/>
      <c r="AF221" s="212"/>
      <c r="AG221" s="212" t="s">
        <v>231</v>
      </c>
      <c r="AH221" s="212">
        <v>5</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x14ac:dyDescent="0.2">
      <c r="A222" s="226" t="s">
        <v>219</v>
      </c>
      <c r="B222" s="227" t="s">
        <v>177</v>
      </c>
      <c r="C222" s="243" t="s">
        <v>178</v>
      </c>
      <c r="D222" s="228"/>
      <c r="E222" s="229"/>
      <c r="F222" s="230"/>
      <c r="G222" s="230">
        <f>SUMIF(AG223:AG253,"&lt;&gt;NOR",G223:G253)</f>
        <v>0</v>
      </c>
      <c r="H222" s="230"/>
      <c r="I222" s="230">
        <f>SUM(I223:I253)</f>
        <v>0</v>
      </c>
      <c r="J222" s="230"/>
      <c r="K222" s="230">
        <f>SUM(K223:K253)</f>
        <v>0</v>
      </c>
      <c r="L222" s="230"/>
      <c r="M222" s="230">
        <f>SUM(M223:M253)</f>
        <v>0</v>
      </c>
      <c r="N222" s="229"/>
      <c r="O222" s="229">
        <f>SUM(O223:O253)</f>
        <v>49.25</v>
      </c>
      <c r="P222" s="229"/>
      <c r="Q222" s="229">
        <f>SUM(Q223:Q253)</f>
        <v>0</v>
      </c>
      <c r="R222" s="230"/>
      <c r="S222" s="230"/>
      <c r="T222" s="231"/>
      <c r="U222" s="225"/>
      <c r="V222" s="225">
        <f>SUM(V223:V253)</f>
        <v>57.820000000000007</v>
      </c>
      <c r="W222" s="225"/>
      <c r="X222" s="225"/>
      <c r="AG222" t="s">
        <v>220</v>
      </c>
    </row>
    <row r="223" spans="1:60" ht="33.75" outlineLevel="1" x14ac:dyDescent="0.2">
      <c r="A223" s="232">
        <v>63</v>
      </c>
      <c r="B223" s="233" t="s">
        <v>1086</v>
      </c>
      <c r="C223" s="244" t="s">
        <v>1087</v>
      </c>
      <c r="D223" s="234" t="s">
        <v>271</v>
      </c>
      <c r="E223" s="235">
        <v>177</v>
      </c>
      <c r="F223" s="236"/>
      <c r="G223" s="237">
        <f>ROUND(E223*F223,2)</f>
        <v>0</v>
      </c>
      <c r="H223" s="236"/>
      <c r="I223" s="237">
        <f>ROUND(E223*H223,2)</f>
        <v>0</v>
      </c>
      <c r="J223" s="236"/>
      <c r="K223" s="237">
        <f>ROUND(E223*J223,2)</f>
        <v>0</v>
      </c>
      <c r="L223" s="237">
        <v>21</v>
      </c>
      <c r="M223" s="237">
        <f>G223*(1+L223/100)</f>
        <v>0</v>
      </c>
      <c r="N223" s="235">
        <v>0.12471</v>
      </c>
      <c r="O223" s="235">
        <f>ROUND(E223*N223,2)</f>
        <v>22.07</v>
      </c>
      <c r="P223" s="235">
        <v>0</v>
      </c>
      <c r="Q223" s="235">
        <f>ROUND(E223*P223,2)</f>
        <v>0</v>
      </c>
      <c r="R223" s="237" t="s">
        <v>1082</v>
      </c>
      <c r="S223" s="237" t="s">
        <v>224</v>
      </c>
      <c r="T223" s="238" t="s">
        <v>224</v>
      </c>
      <c r="U223" s="222">
        <v>0.11899999999999999</v>
      </c>
      <c r="V223" s="222">
        <f>ROUND(E223*U223,2)</f>
        <v>21.06</v>
      </c>
      <c r="W223" s="222"/>
      <c r="X223" s="222" t="s">
        <v>273</v>
      </c>
      <c r="Y223" s="212"/>
      <c r="Z223" s="212"/>
      <c r="AA223" s="212"/>
      <c r="AB223" s="212"/>
      <c r="AC223" s="212"/>
      <c r="AD223" s="212"/>
      <c r="AE223" s="212"/>
      <c r="AF223" s="212"/>
      <c r="AG223" s="212" t="s">
        <v>274</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6" t="s">
        <v>1083</v>
      </c>
      <c r="D224" s="258"/>
      <c r="E224" s="258"/>
      <c r="F224" s="258"/>
      <c r="G224" s="258"/>
      <c r="H224" s="222"/>
      <c r="I224" s="222"/>
      <c r="J224" s="222"/>
      <c r="K224" s="222"/>
      <c r="L224" s="222"/>
      <c r="M224" s="222"/>
      <c r="N224" s="221"/>
      <c r="O224" s="221"/>
      <c r="P224" s="221"/>
      <c r="Q224" s="221"/>
      <c r="R224" s="222"/>
      <c r="S224" s="222"/>
      <c r="T224" s="222"/>
      <c r="U224" s="222"/>
      <c r="V224" s="222"/>
      <c r="W224" s="222"/>
      <c r="X224" s="222"/>
      <c r="Y224" s="212"/>
      <c r="Z224" s="212"/>
      <c r="AA224" s="212"/>
      <c r="AB224" s="212"/>
      <c r="AC224" s="212"/>
      <c r="AD224" s="212"/>
      <c r="AE224" s="212"/>
      <c r="AF224" s="212"/>
      <c r="AG224" s="212" t="s">
        <v>276</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46" t="s">
        <v>1348</v>
      </c>
      <c r="D225" s="241"/>
      <c r="E225" s="241"/>
      <c r="F225" s="241"/>
      <c r="G225" s="241"/>
      <c r="H225" s="222"/>
      <c r="I225" s="222"/>
      <c r="J225" s="222"/>
      <c r="K225" s="222"/>
      <c r="L225" s="222"/>
      <c r="M225" s="222"/>
      <c r="N225" s="221"/>
      <c r="O225" s="221"/>
      <c r="P225" s="221"/>
      <c r="Q225" s="221"/>
      <c r="R225" s="222"/>
      <c r="S225" s="222"/>
      <c r="T225" s="222"/>
      <c r="U225" s="222"/>
      <c r="V225" s="222"/>
      <c r="W225" s="222"/>
      <c r="X225" s="222"/>
      <c r="Y225" s="212"/>
      <c r="Z225" s="212"/>
      <c r="AA225" s="212"/>
      <c r="AB225" s="212"/>
      <c r="AC225" s="212"/>
      <c r="AD225" s="212"/>
      <c r="AE225" s="212"/>
      <c r="AF225" s="212"/>
      <c r="AG225" s="212" t="s">
        <v>228</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ht="22.5" outlineLevel="1" x14ac:dyDescent="0.2">
      <c r="A226" s="232">
        <v>64</v>
      </c>
      <c r="B226" s="233" t="s">
        <v>1349</v>
      </c>
      <c r="C226" s="244" t="s">
        <v>1350</v>
      </c>
      <c r="D226" s="234" t="s">
        <v>271</v>
      </c>
      <c r="E226" s="235">
        <v>114</v>
      </c>
      <c r="F226" s="236"/>
      <c r="G226" s="237">
        <f>ROUND(E226*F226,2)</f>
        <v>0</v>
      </c>
      <c r="H226" s="236"/>
      <c r="I226" s="237">
        <f>ROUND(E226*H226,2)</f>
        <v>0</v>
      </c>
      <c r="J226" s="236"/>
      <c r="K226" s="237">
        <f>ROUND(E226*J226,2)</f>
        <v>0</v>
      </c>
      <c r="L226" s="237">
        <v>21</v>
      </c>
      <c r="M226" s="237">
        <f>G226*(1+L226/100)</f>
        <v>0</v>
      </c>
      <c r="N226" s="235">
        <v>0.188</v>
      </c>
      <c r="O226" s="235">
        <f>ROUND(E226*N226,2)</f>
        <v>21.43</v>
      </c>
      <c r="P226" s="235">
        <v>0</v>
      </c>
      <c r="Q226" s="235">
        <f>ROUND(E226*P226,2)</f>
        <v>0</v>
      </c>
      <c r="R226" s="237" t="s">
        <v>1082</v>
      </c>
      <c r="S226" s="237" t="s">
        <v>224</v>
      </c>
      <c r="T226" s="238" t="s">
        <v>224</v>
      </c>
      <c r="U226" s="222">
        <v>0.27</v>
      </c>
      <c r="V226" s="222">
        <f>ROUND(E226*U226,2)</f>
        <v>30.78</v>
      </c>
      <c r="W226" s="222"/>
      <c r="X226" s="222" t="s">
        <v>273</v>
      </c>
      <c r="Y226" s="212"/>
      <c r="Z226" s="212"/>
      <c r="AA226" s="212"/>
      <c r="AB226" s="212"/>
      <c r="AC226" s="212"/>
      <c r="AD226" s="212"/>
      <c r="AE226" s="212"/>
      <c r="AF226" s="212"/>
      <c r="AG226" s="212" t="s">
        <v>274</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6" t="s">
        <v>1351</v>
      </c>
      <c r="D227" s="258"/>
      <c r="E227" s="258"/>
      <c r="F227" s="258"/>
      <c r="G227" s="258"/>
      <c r="H227" s="222"/>
      <c r="I227" s="222"/>
      <c r="J227" s="222"/>
      <c r="K227" s="222"/>
      <c r="L227" s="222"/>
      <c r="M227" s="222"/>
      <c r="N227" s="221"/>
      <c r="O227" s="221"/>
      <c r="P227" s="221"/>
      <c r="Q227" s="221"/>
      <c r="R227" s="222"/>
      <c r="S227" s="222"/>
      <c r="T227" s="222"/>
      <c r="U227" s="222"/>
      <c r="V227" s="222"/>
      <c r="W227" s="222"/>
      <c r="X227" s="222"/>
      <c r="Y227" s="212"/>
      <c r="Z227" s="212"/>
      <c r="AA227" s="212"/>
      <c r="AB227" s="212"/>
      <c r="AC227" s="212"/>
      <c r="AD227" s="212"/>
      <c r="AE227" s="212"/>
      <c r="AF227" s="212"/>
      <c r="AG227" s="212" t="s">
        <v>276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46" t="s">
        <v>1348</v>
      </c>
      <c r="D228" s="241"/>
      <c r="E228" s="241"/>
      <c r="F228" s="241"/>
      <c r="G228" s="241"/>
      <c r="H228" s="222"/>
      <c r="I228" s="222"/>
      <c r="J228" s="222"/>
      <c r="K228" s="222"/>
      <c r="L228" s="222"/>
      <c r="M228" s="222"/>
      <c r="N228" s="221"/>
      <c r="O228" s="221"/>
      <c r="P228" s="221"/>
      <c r="Q228" s="221"/>
      <c r="R228" s="222"/>
      <c r="S228" s="222"/>
      <c r="T228" s="222"/>
      <c r="U228" s="222"/>
      <c r="V228" s="222"/>
      <c r="W228" s="222"/>
      <c r="X228" s="222"/>
      <c r="Y228" s="212"/>
      <c r="Z228" s="212"/>
      <c r="AA228" s="212"/>
      <c r="AB228" s="212"/>
      <c r="AC228" s="212"/>
      <c r="AD228" s="212"/>
      <c r="AE228" s="212"/>
      <c r="AF228" s="212"/>
      <c r="AG228" s="212" t="s">
        <v>228</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47" t="s">
        <v>1352</v>
      </c>
      <c r="D229" s="223"/>
      <c r="E229" s="224">
        <v>5</v>
      </c>
      <c r="F229" s="222"/>
      <c r="G229" s="222"/>
      <c r="H229" s="222"/>
      <c r="I229" s="222"/>
      <c r="J229" s="222"/>
      <c r="K229" s="222"/>
      <c r="L229" s="222"/>
      <c r="M229" s="222"/>
      <c r="N229" s="221"/>
      <c r="O229" s="221"/>
      <c r="P229" s="221"/>
      <c r="Q229" s="221"/>
      <c r="R229" s="222"/>
      <c r="S229" s="222"/>
      <c r="T229" s="222"/>
      <c r="U229" s="222"/>
      <c r="V229" s="222"/>
      <c r="W229" s="222"/>
      <c r="X229" s="222"/>
      <c r="Y229" s="212"/>
      <c r="Z229" s="212"/>
      <c r="AA229" s="212"/>
      <c r="AB229" s="212"/>
      <c r="AC229" s="212"/>
      <c r="AD229" s="212"/>
      <c r="AE229" s="212"/>
      <c r="AF229" s="212"/>
      <c r="AG229" s="212" t="s">
        <v>231</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47" t="s">
        <v>1353</v>
      </c>
      <c r="D230" s="223"/>
      <c r="E230" s="224">
        <v>3</v>
      </c>
      <c r="F230" s="222"/>
      <c r="G230" s="222"/>
      <c r="H230" s="222"/>
      <c r="I230" s="222"/>
      <c r="J230" s="222"/>
      <c r="K230" s="222"/>
      <c r="L230" s="222"/>
      <c r="M230" s="222"/>
      <c r="N230" s="221"/>
      <c r="O230" s="221"/>
      <c r="P230" s="221"/>
      <c r="Q230" s="221"/>
      <c r="R230" s="222"/>
      <c r="S230" s="222"/>
      <c r="T230" s="222"/>
      <c r="U230" s="222"/>
      <c r="V230" s="222"/>
      <c r="W230" s="222"/>
      <c r="X230" s="222"/>
      <c r="Y230" s="212"/>
      <c r="Z230" s="212"/>
      <c r="AA230" s="212"/>
      <c r="AB230" s="212"/>
      <c r="AC230" s="212"/>
      <c r="AD230" s="212"/>
      <c r="AE230" s="212"/>
      <c r="AF230" s="212"/>
      <c r="AG230" s="212" t="s">
        <v>231</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47" t="s">
        <v>1354</v>
      </c>
      <c r="D231" s="223"/>
      <c r="E231" s="224">
        <v>94</v>
      </c>
      <c r="F231" s="222"/>
      <c r="G231" s="222"/>
      <c r="H231" s="222"/>
      <c r="I231" s="222"/>
      <c r="J231" s="222"/>
      <c r="K231" s="222"/>
      <c r="L231" s="222"/>
      <c r="M231" s="222"/>
      <c r="N231" s="221"/>
      <c r="O231" s="221"/>
      <c r="P231" s="221"/>
      <c r="Q231" s="221"/>
      <c r="R231" s="222"/>
      <c r="S231" s="222"/>
      <c r="T231" s="222"/>
      <c r="U231" s="222"/>
      <c r="V231" s="222"/>
      <c r="W231" s="222"/>
      <c r="X231" s="222"/>
      <c r="Y231" s="212"/>
      <c r="Z231" s="212"/>
      <c r="AA231" s="212"/>
      <c r="AB231" s="212"/>
      <c r="AC231" s="212"/>
      <c r="AD231" s="212"/>
      <c r="AE231" s="212"/>
      <c r="AF231" s="212"/>
      <c r="AG231" s="212" t="s">
        <v>231</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47" t="s">
        <v>1355</v>
      </c>
      <c r="D232" s="223"/>
      <c r="E232" s="224">
        <v>10</v>
      </c>
      <c r="F232" s="222"/>
      <c r="G232" s="222"/>
      <c r="H232" s="222"/>
      <c r="I232" s="222"/>
      <c r="J232" s="222"/>
      <c r="K232" s="222"/>
      <c r="L232" s="222"/>
      <c r="M232" s="222"/>
      <c r="N232" s="221"/>
      <c r="O232" s="221"/>
      <c r="P232" s="221"/>
      <c r="Q232" s="221"/>
      <c r="R232" s="222"/>
      <c r="S232" s="222"/>
      <c r="T232" s="222"/>
      <c r="U232" s="222"/>
      <c r="V232" s="222"/>
      <c r="W232" s="222"/>
      <c r="X232" s="222"/>
      <c r="Y232" s="212"/>
      <c r="Z232" s="212"/>
      <c r="AA232" s="212"/>
      <c r="AB232" s="212"/>
      <c r="AC232" s="212"/>
      <c r="AD232" s="212"/>
      <c r="AE232" s="212"/>
      <c r="AF232" s="212"/>
      <c r="AG232" s="212" t="s">
        <v>231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47" t="s">
        <v>1356</v>
      </c>
      <c r="D233" s="223"/>
      <c r="E233" s="224">
        <v>1</v>
      </c>
      <c r="F233" s="222"/>
      <c r="G233" s="222"/>
      <c r="H233" s="222"/>
      <c r="I233" s="222"/>
      <c r="J233" s="222"/>
      <c r="K233" s="222"/>
      <c r="L233" s="222"/>
      <c r="M233" s="222"/>
      <c r="N233" s="221"/>
      <c r="O233" s="221"/>
      <c r="P233" s="221"/>
      <c r="Q233" s="221"/>
      <c r="R233" s="222"/>
      <c r="S233" s="222"/>
      <c r="T233" s="222"/>
      <c r="U233" s="222"/>
      <c r="V233" s="222"/>
      <c r="W233" s="222"/>
      <c r="X233" s="222"/>
      <c r="Y233" s="212"/>
      <c r="Z233" s="212"/>
      <c r="AA233" s="212"/>
      <c r="AB233" s="212"/>
      <c r="AC233" s="212"/>
      <c r="AD233" s="212"/>
      <c r="AE233" s="212"/>
      <c r="AF233" s="212"/>
      <c r="AG233" s="212" t="s">
        <v>231</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47" t="s">
        <v>1357</v>
      </c>
      <c r="D234" s="223"/>
      <c r="E234" s="224">
        <v>1</v>
      </c>
      <c r="F234" s="222"/>
      <c r="G234" s="222"/>
      <c r="H234" s="222"/>
      <c r="I234" s="222"/>
      <c r="J234" s="222"/>
      <c r="K234" s="222"/>
      <c r="L234" s="222"/>
      <c r="M234" s="222"/>
      <c r="N234" s="221"/>
      <c r="O234" s="221"/>
      <c r="P234" s="221"/>
      <c r="Q234" s="221"/>
      <c r="R234" s="222"/>
      <c r="S234" s="222"/>
      <c r="T234" s="222"/>
      <c r="U234" s="222"/>
      <c r="V234" s="222"/>
      <c r="W234" s="222"/>
      <c r="X234" s="222"/>
      <c r="Y234" s="212"/>
      <c r="Z234" s="212"/>
      <c r="AA234" s="212"/>
      <c r="AB234" s="212"/>
      <c r="AC234" s="212"/>
      <c r="AD234" s="212"/>
      <c r="AE234" s="212"/>
      <c r="AF234" s="212"/>
      <c r="AG234" s="212" t="s">
        <v>231</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2">
        <v>65</v>
      </c>
      <c r="B235" s="233" t="s">
        <v>1358</v>
      </c>
      <c r="C235" s="244" t="s">
        <v>1359</v>
      </c>
      <c r="D235" s="234" t="s">
        <v>271</v>
      </c>
      <c r="E235" s="235">
        <v>64</v>
      </c>
      <c r="F235" s="236"/>
      <c r="G235" s="237">
        <f>ROUND(E235*F235,2)</f>
        <v>0</v>
      </c>
      <c r="H235" s="236"/>
      <c r="I235" s="237">
        <f>ROUND(E235*H235,2)</f>
        <v>0</v>
      </c>
      <c r="J235" s="236"/>
      <c r="K235" s="237">
        <f>ROUND(E235*J235,2)</f>
        <v>0</v>
      </c>
      <c r="L235" s="237">
        <v>21</v>
      </c>
      <c r="M235" s="237">
        <f>G235*(1+L235/100)</f>
        <v>0</v>
      </c>
      <c r="N235" s="235">
        <v>0</v>
      </c>
      <c r="O235" s="235">
        <f>ROUND(E235*N235,2)</f>
        <v>0</v>
      </c>
      <c r="P235" s="235">
        <v>0</v>
      </c>
      <c r="Q235" s="235">
        <f>ROUND(E235*P235,2)</f>
        <v>0</v>
      </c>
      <c r="R235" s="237" t="s">
        <v>1082</v>
      </c>
      <c r="S235" s="237" t="s">
        <v>224</v>
      </c>
      <c r="T235" s="238" t="s">
        <v>224</v>
      </c>
      <c r="U235" s="222">
        <v>7.3999999999999996E-2</v>
      </c>
      <c r="V235" s="222">
        <f>ROUND(E235*U235,2)</f>
        <v>4.74</v>
      </c>
      <c r="W235" s="222"/>
      <c r="X235" s="222" t="s">
        <v>273</v>
      </c>
      <c r="Y235" s="212"/>
      <c r="Z235" s="212"/>
      <c r="AA235" s="212"/>
      <c r="AB235" s="212"/>
      <c r="AC235" s="212"/>
      <c r="AD235" s="212"/>
      <c r="AE235" s="212"/>
      <c r="AF235" s="212"/>
      <c r="AG235" s="212" t="s">
        <v>274</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6" t="s">
        <v>1360</v>
      </c>
      <c r="D236" s="258"/>
      <c r="E236" s="258"/>
      <c r="F236" s="258"/>
      <c r="G236" s="258"/>
      <c r="H236" s="222"/>
      <c r="I236" s="222"/>
      <c r="J236" s="222"/>
      <c r="K236" s="222"/>
      <c r="L236" s="222"/>
      <c r="M236" s="222"/>
      <c r="N236" s="221"/>
      <c r="O236" s="221"/>
      <c r="P236" s="221"/>
      <c r="Q236" s="221"/>
      <c r="R236" s="222"/>
      <c r="S236" s="222"/>
      <c r="T236" s="222"/>
      <c r="U236" s="222"/>
      <c r="V236" s="222"/>
      <c r="W236" s="222"/>
      <c r="X236" s="222"/>
      <c r="Y236" s="212"/>
      <c r="Z236" s="212"/>
      <c r="AA236" s="212"/>
      <c r="AB236" s="212"/>
      <c r="AC236" s="212"/>
      <c r="AD236" s="212"/>
      <c r="AE236" s="212"/>
      <c r="AF236" s="212"/>
      <c r="AG236" s="212" t="s">
        <v>276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22.5" outlineLevel="1" x14ac:dyDescent="0.2">
      <c r="A237" s="259">
        <v>66</v>
      </c>
      <c r="B237" s="260" t="s">
        <v>1361</v>
      </c>
      <c r="C237" s="271" t="s">
        <v>1362</v>
      </c>
      <c r="D237" s="261" t="s">
        <v>271</v>
      </c>
      <c r="E237" s="262">
        <v>31</v>
      </c>
      <c r="F237" s="263"/>
      <c r="G237" s="264">
        <f>ROUND(E237*F237,2)</f>
        <v>0</v>
      </c>
      <c r="H237" s="263"/>
      <c r="I237" s="264">
        <f>ROUND(E237*H237,2)</f>
        <v>0</v>
      </c>
      <c r="J237" s="263"/>
      <c r="K237" s="264">
        <f>ROUND(E237*J237,2)</f>
        <v>0</v>
      </c>
      <c r="L237" s="264">
        <v>21</v>
      </c>
      <c r="M237" s="264">
        <f>G237*(1+L237/100)</f>
        <v>0</v>
      </c>
      <c r="N237" s="262">
        <v>0</v>
      </c>
      <c r="O237" s="262">
        <f>ROUND(E237*N237,2)</f>
        <v>0</v>
      </c>
      <c r="P237" s="262">
        <v>0</v>
      </c>
      <c r="Q237" s="262">
        <f>ROUND(E237*P237,2)</f>
        <v>0</v>
      </c>
      <c r="R237" s="264"/>
      <c r="S237" s="264" t="s">
        <v>237</v>
      </c>
      <c r="T237" s="265" t="s">
        <v>225</v>
      </c>
      <c r="U237" s="222">
        <v>0.04</v>
      </c>
      <c r="V237" s="222">
        <f>ROUND(E237*U237,2)</f>
        <v>1.24</v>
      </c>
      <c r="W237" s="222"/>
      <c r="X237" s="222" t="s">
        <v>273</v>
      </c>
      <c r="Y237" s="212"/>
      <c r="Z237" s="212"/>
      <c r="AA237" s="212"/>
      <c r="AB237" s="212"/>
      <c r="AC237" s="212"/>
      <c r="AD237" s="212"/>
      <c r="AE237" s="212"/>
      <c r="AF237" s="212"/>
      <c r="AG237" s="212" t="s">
        <v>274</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32">
        <v>67</v>
      </c>
      <c r="B238" s="233" t="s">
        <v>1363</v>
      </c>
      <c r="C238" s="244" t="s">
        <v>1364</v>
      </c>
      <c r="D238" s="234" t="s">
        <v>516</v>
      </c>
      <c r="E238" s="235">
        <v>1</v>
      </c>
      <c r="F238" s="236"/>
      <c r="G238" s="237">
        <f>ROUND(E238*F238,2)</f>
        <v>0</v>
      </c>
      <c r="H238" s="236"/>
      <c r="I238" s="237">
        <f>ROUND(E238*H238,2)</f>
        <v>0</v>
      </c>
      <c r="J238" s="236"/>
      <c r="K238" s="237">
        <f>ROUND(E238*J238,2)</f>
        <v>0</v>
      </c>
      <c r="L238" s="237">
        <v>21</v>
      </c>
      <c r="M238" s="237">
        <f>G238*(1+L238/100)</f>
        <v>0</v>
      </c>
      <c r="N238" s="235">
        <v>0</v>
      </c>
      <c r="O238" s="235">
        <f>ROUND(E238*N238,2)</f>
        <v>0</v>
      </c>
      <c r="P238" s="235">
        <v>0</v>
      </c>
      <c r="Q238" s="235">
        <f>ROUND(E238*P238,2)</f>
        <v>0</v>
      </c>
      <c r="R238" s="237"/>
      <c r="S238" s="237" t="s">
        <v>237</v>
      </c>
      <c r="T238" s="238" t="s">
        <v>225</v>
      </c>
      <c r="U238" s="222">
        <v>0</v>
      </c>
      <c r="V238" s="222">
        <f>ROUND(E238*U238,2)</f>
        <v>0</v>
      </c>
      <c r="W238" s="222"/>
      <c r="X238" s="222" t="s">
        <v>273</v>
      </c>
      <c r="Y238" s="212"/>
      <c r="Z238" s="212"/>
      <c r="AA238" s="212"/>
      <c r="AB238" s="212"/>
      <c r="AC238" s="212"/>
      <c r="AD238" s="212"/>
      <c r="AE238" s="212"/>
      <c r="AF238" s="212"/>
      <c r="AG238" s="212" t="s">
        <v>274</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45" t="s">
        <v>1365</v>
      </c>
      <c r="D239" s="239"/>
      <c r="E239" s="239"/>
      <c r="F239" s="239"/>
      <c r="G239" s="239"/>
      <c r="H239" s="222"/>
      <c r="I239" s="222"/>
      <c r="J239" s="222"/>
      <c r="K239" s="222"/>
      <c r="L239" s="222"/>
      <c r="M239" s="222"/>
      <c r="N239" s="221"/>
      <c r="O239" s="221"/>
      <c r="P239" s="221"/>
      <c r="Q239" s="221"/>
      <c r="R239" s="222"/>
      <c r="S239" s="222"/>
      <c r="T239" s="222"/>
      <c r="U239" s="222"/>
      <c r="V239" s="222"/>
      <c r="W239" s="222"/>
      <c r="X239" s="222"/>
      <c r="Y239" s="212"/>
      <c r="Z239" s="212"/>
      <c r="AA239" s="212"/>
      <c r="AB239" s="212"/>
      <c r="AC239" s="212"/>
      <c r="AD239" s="212"/>
      <c r="AE239" s="212"/>
      <c r="AF239" s="212"/>
      <c r="AG239" s="212" t="s">
        <v>228</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0" t="str">
        <f>C239</f>
        <v>položka pro zajištění jednotkové ceny; čistící práce budou probíhat na požadavek TDI a fakturovány dle skutečného rozsahu</v>
      </c>
      <c r="BB239" s="212"/>
      <c r="BC239" s="212"/>
      <c r="BD239" s="212"/>
      <c r="BE239" s="212"/>
      <c r="BF239" s="212"/>
      <c r="BG239" s="212"/>
      <c r="BH239" s="212"/>
    </row>
    <row r="240" spans="1:60" ht="22.5" outlineLevel="1" x14ac:dyDescent="0.2">
      <c r="A240" s="232">
        <v>68</v>
      </c>
      <c r="B240" s="233" t="s">
        <v>1366</v>
      </c>
      <c r="C240" s="244" t="s">
        <v>1367</v>
      </c>
      <c r="D240" s="234" t="s">
        <v>516</v>
      </c>
      <c r="E240" s="235">
        <v>1</v>
      </c>
      <c r="F240" s="236"/>
      <c r="G240" s="237">
        <f>ROUND(E240*F240,2)</f>
        <v>0</v>
      </c>
      <c r="H240" s="236"/>
      <c r="I240" s="237">
        <f>ROUND(E240*H240,2)</f>
        <v>0</v>
      </c>
      <c r="J240" s="236"/>
      <c r="K240" s="237">
        <f>ROUND(E240*J240,2)</f>
        <v>0</v>
      </c>
      <c r="L240" s="237">
        <v>21</v>
      </c>
      <c r="M240" s="237">
        <f>G240*(1+L240/100)</f>
        <v>0</v>
      </c>
      <c r="N240" s="235">
        <v>0</v>
      </c>
      <c r="O240" s="235">
        <f>ROUND(E240*N240,2)</f>
        <v>0</v>
      </c>
      <c r="P240" s="235">
        <v>0</v>
      </c>
      <c r="Q240" s="235">
        <f>ROUND(E240*P240,2)</f>
        <v>0</v>
      </c>
      <c r="R240" s="237"/>
      <c r="S240" s="237" t="s">
        <v>237</v>
      </c>
      <c r="T240" s="238" t="s">
        <v>225</v>
      </c>
      <c r="U240" s="222">
        <v>0</v>
      </c>
      <c r="V240" s="222">
        <f>ROUND(E240*U240,2)</f>
        <v>0</v>
      </c>
      <c r="W240" s="222"/>
      <c r="X240" s="222" t="s">
        <v>273</v>
      </c>
      <c r="Y240" s="212"/>
      <c r="Z240" s="212"/>
      <c r="AA240" s="212"/>
      <c r="AB240" s="212"/>
      <c r="AC240" s="212"/>
      <c r="AD240" s="212"/>
      <c r="AE240" s="212"/>
      <c r="AF240" s="212"/>
      <c r="AG240" s="212" t="s">
        <v>274</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45" t="s">
        <v>1365</v>
      </c>
      <c r="D241" s="239"/>
      <c r="E241" s="239"/>
      <c r="F241" s="239"/>
      <c r="G241" s="239"/>
      <c r="H241" s="222"/>
      <c r="I241" s="222"/>
      <c r="J241" s="222"/>
      <c r="K241" s="222"/>
      <c r="L241" s="222"/>
      <c r="M241" s="222"/>
      <c r="N241" s="221"/>
      <c r="O241" s="221"/>
      <c r="P241" s="221"/>
      <c r="Q241" s="221"/>
      <c r="R241" s="222"/>
      <c r="S241" s="222"/>
      <c r="T241" s="222"/>
      <c r="U241" s="222"/>
      <c r="V241" s="222"/>
      <c r="W241" s="222"/>
      <c r="X241" s="222"/>
      <c r="Y241" s="212"/>
      <c r="Z241" s="212"/>
      <c r="AA241" s="212"/>
      <c r="AB241" s="212"/>
      <c r="AC241" s="212"/>
      <c r="AD241" s="212"/>
      <c r="AE241" s="212"/>
      <c r="AF241" s="212"/>
      <c r="AG241" s="212" t="s">
        <v>228</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40" t="str">
        <f>C241</f>
        <v>položka pro zajištění jednotkové ceny; čistící práce budou probíhat na požadavek TDI a fakturovány dle skutečného rozsahu</v>
      </c>
      <c r="BB241" s="212"/>
      <c r="BC241" s="212"/>
      <c r="BD241" s="212"/>
      <c r="BE241" s="212"/>
      <c r="BF241" s="212"/>
      <c r="BG241" s="212"/>
      <c r="BH241" s="212"/>
    </row>
    <row r="242" spans="1:60" ht="22.5" outlineLevel="1" x14ac:dyDescent="0.2">
      <c r="A242" s="232">
        <v>69</v>
      </c>
      <c r="B242" s="233" t="s">
        <v>1368</v>
      </c>
      <c r="C242" s="244" t="s">
        <v>1369</v>
      </c>
      <c r="D242" s="234" t="s">
        <v>730</v>
      </c>
      <c r="E242" s="235">
        <v>10.1</v>
      </c>
      <c r="F242" s="236"/>
      <c r="G242" s="237">
        <f>ROUND(E242*F242,2)</f>
        <v>0</v>
      </c>
      <c r="H242" s="236"/>
      <c r="I242" s="237">
        <f>ROUND(E242*H242,2)</f>
        <v>0</v>
      </c>
      <c r="J242" s="236"/>
      <c r="K242" s="237">
        <f>ROUND(E242*J242,2)</f>
        <v>0</v>
      </c>
      <c r="L242" s="237">
        <v>21</v>
      </c>
      <c r="M242" s="237">
        <f>G242*(1+L242/100)</f>
        <v>0</v>
      </c>
      <c r="N242" s="235">
        <v>3.5999999999999997E-2</v>
      </c>
      <c r="O242" s="235">
        <f>ROUND(E242*N242,2)</f>
        <v>0.36</v>
      </c>
      <c r="P242" s="235">
        <v>0</v>
      </c>
      <c r="Q242" s="235">
        <f>ROUND(E242*P242,2)</f>
        <v>0</v>
      </c>
      <c r="R242" s="237" t="s">
        <v>676</v>
      </c>
      <c r="S242" s="237" t="s">
        <v>224</v>
      </c>
      <c r="T242" s="238" t="s">
        <v>224</v>
      </c>
      <c r="U242" s="222">
        <v>0</v>
      </c>
      <c r="V242" s="222">
        <f>ROUND(E242*U242,2)</f>
        <v>0</v>
      </c>
      <c r="W242" s="222"/>
      <c r="X242" s="222" t="s">
        <v>677</v>
      </c>
      <c r="Y242" s="212"/>
      <c r="Z242" s="212"/>
      <c r="AA242" s="212"/>
      <c r="AB242" s="212"/>
      <c r="AC242" s="212"/>
      <c r="AD242" s="212"/>
      <c r="AE242" s="212"/>
      <c r="AF242" s="212"/>
      <c r="AG242" s="212" t="s">
        <v>678</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47" t="s">
        <v>1370</v>
      </c>
      <c r="D243" s="223"/>
      <c r="E243" s="224">
        <v>10.1</v>
      </c>
      <c r="F243" s="222"/>
      <c r="G243" s="222"/>
      <c r="H243" s="222"/>
      <c r="I243" s="222"/>
      <c r="J243" s="222"/>
      <c r="K243" s="222"/>
      <c r="L243" s="222"/>
      <c r="M243" s="222"/>
      <c r="N243" s="221"/>
      <c r="O243" s="221"/>
      <c r="P243" s="221"/>
      <c r="Q243" s="221"/>
      <c r="R243" s="222"/>
      <c r="S243" s="222"/>
      <c r="T243" s="222"/>
      <c r="U243" s="222"/>
      <c r="V243" s="222"/>
      <c r="W243" s="222"/>
      <c r="X243" s="222"/>
      <c r="Y243" s="212"/>
      <c r="Z243" s="212"/>
      <c r="AA243" s="212"/>
      <c r="AB243" s="212"/>
      <c r="AC243" s="212"/>
      <c r="AD243" s="212"/>
      <c r="AE243" s="212"/>
      <c r="AF243" s="212"/>
      <c r="AG243" s="212" t="s">
        <v>231</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2">
        <v>70</v>
      </c>
      <c r="B244" s="233" t="s">
        <v>1371</v>
      </c>
      <c r="C244" s="244" t="s">
        <v>1372</v>
      </c>
      <c r="D244" s="234" t="s">
        <v>730</v>
      </c>
      <c r="E244" s="235">
        <v>6.06</v>
      </c>
      <c r="F244" s="236"/>
      <c r="G244" s="237">
        <f>ROUND(E244*F244,2)</f>
        <v>0</v>
      </c>
      <c r="H244" s="236"/>
      <c r="I244" s="237">
        <f>ROUND(E244*H244,2)</f>
        <v>0</v>
      </c>
      <c r="J244" s="236"/>
      <c r="K244" s="237">
        <f>ROUND(E244*J244,2)</f>
        <v>0</v>
      </c>
      <c r="L244" s="237">
        <v>21</v>
      </c>
      <c r="M244" s="237">
        <f>G244*(1+L244/100)</f>
        <v>0</v>
      </c>
      <c r="N244" s="235">
        <v>4.1099999999999998E-2</v>
      </c>
      <c r="O244" s="235">
        <f>ROUND(E244*N244,2)</f>
        <v>0.25</v>
      </c>
      <c r="P244" s="235">
        <v>0</v>
      </c>
      <c r="Q244" s="235">
        <f>ROUND(E244*P244,2)</f>
        <v>0</v>
      </c>
      <c r="R244" s="237" t="s">
        <v>676</v>
      </c>
      <c r="S244" s="237" t="s">
        <v>224</v>
      </c>
      <c r="T244" s="238" t="s">
        <v>224</v>
      </c>
      <c r="U244" s="222">
        <v>0</v>
      </c>
      <c r="V244" s="222">
        <f>ROUND(E244*U244,2)</f>
        <v>0</v>
      </c>
      <c r="W244" s="222"/>
      <c r="X244" s="222" t="s">
        <v>677</v>
      </c>
      <c r="Y244" s="212"/>
      <c r="Z244" s="212"/>
      <c r="AA244" s="212"/>
      <c r="AB244" s="212"/>
      <c r="AC244" s="212"/>
      <c r="AD244" s="212"/>
      <c r="AE244" s="212"/>
      <c r="AF244" s="212"/>
      <c r="AG244" s="212" t="s">
        <v>678</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47" t="s">
        <v>1373</v>
      </c>
      <c r="D245" s="223"/>
      <c r="E245" s="224">
        <v>6.06</v>
      </c>
      <c r="F245" s="222"/>
      <c r="G245" s="222"/>
      <c r="H245" s="222"/>
      <c r="I245" s="222"/>
      <c r="J245" s="222"/>
      <c r="K245" s="222"/>
      <c r="L245" s="222"/>
      <c r="M245" s="222"/>
      <c r="N245" s="221"/>
      <c r="O245" s="221"/>
      <c r="P245" s="221"/>
      <c r="Q245" s="221"/>
      <c r="R245" s="222"/>
      <c r="S245" s="222"/>
      <c r="T245" s="222"/>
      <c r="U245" s="222"/>
      <c r="V245" s="222"/>
      <c r="W245" s="222"/>
      <c r="X245" s="222"/>
      <c r="Y245" s="212"/>
      <c r="Z245" s="212"/>
      <c r="AA245" s="212"/>
      <c r="AB245" s="212"/>
      <c r="AC245" s="212"/>
      <c r="AD245" s="212"/>
      <c r="AE245" s="212"/>
      <c r="AF245" s="212"/>
      <c r="AG245" s="212" t="s">
        <v>231</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2">
        <v>71</v>
      </c>
      <c r="B246" s="233" t="s">
        <v>1374</v>
      </c>
      <c r="C246" s="244" t="s">
        <v>1375</v>
      </c>
      <c r="D246" s="234" t="s">
        <v>730</v>
      </c>
      <c r="E246" s="235">
        <v>5.05</v>
      </c>
      <c r="F246" s="236"/>
      <c r="G246" s="237">
        <f>ROUND(E246*F246,2)</f>
        <v>0</v>
      </c>
      <c r="H246" s="236"/>
      <c r="I246" s="237">
        <f>ROUND(E246*H246,2)</f>
        <v>0</v>
      </c>
      <c r="J246" s="236"/>
      <c r="K246" s="237">
        <f>ROUND(E246*J246,2)</f>
        <v>0</v>
      </c>
      <c r="L246" s="237">
        <v>21</v>
      </c>
      <c r="M246" s="237">
        <f>G246*(1+L246/100)</f>
        <v>0</v>
      </c>
      <c r="N246" s="235">
        <v>8.2100000000000006E-2</v>
      </c>
      <c r="O246" s="235">
        <f>ROUND(E246*N246,2)</f>
        <v>0.41</v>
      </c>
      <c r="P246" s="235">
        <v>0</v>
      </c>
      <c r="Q246" s="235">
        <f>ROUND(E246*P246,2)</f>
        <v>0</v>
      </c>
      <c r="R246" s="237" t="s">
        <v>676</v>
      </c>
      <c r="S246" s="237" t="s">
        <v>224</v>
      </c>
      <c r="T246" s="238" t="s">
        <v>224</v>
      </c>
      <c r="U246" s="222">
        <v>0</v>
      </c>
      <c r="V246" s="222">
        <f>ROUND(E246*U246,2)</f>
        <v>0</v>
      </c>
      <c r="W246" s="222"/>
      <c r="X246" s="222" t="s">
        <v>677</v>
      </c>
      <c r="Y246" s="212"/>
      <c r="Z246" s="212"/>
      <c r="AA246" s="212"/>
      <c r="AB246" s="212"/>
      <c r="AC246" s="212"/>
      <c r="AD246" s="212"/>
      <c r="AE246" s="212"/>
      <c r="AF246" s="212"/>
      <c r="AG246" s="212" t="s">
        <v>678</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47" t="s">
        <v>1376</v>
      </c>
      <c r="D247" s="223"/>
      <c r="E247" s="224">
        <v>5.05</v>
      </c>
      <c r="F247" s="222"/>
      <c r="G247" s="222"/>
      <c r="H247" s="222"/>
      <c r="I247" s="222"/>
      <c r="J247" s="222"/>
      <c r="K247" s="222"/>
      <c r="L247" s="222"/>
      <c r="M247" s="222"/>
      <c r="N247" s="221"/>
      <c r="O247" s="221"/>
      <c r="P247" s="221"/>
      <c r="Q247" s="221"/>
      <c r="R247" s="222"/>
      <c r="S247" s="222"/>
      <c r="T247" s="222"/>
      <c r="U247" s="222"/>
      <c r="V247" s="222"/>
      <c r="W247" s="222"/>
      <c r="X247" s="222"/>
      <c r="Y247" s="212"/>
      <c r="Z247" s="212"/>
      <c r="AA247" s="212"/>
      <c r="AB247" s="212"/>
      <c r="AC247" s="212"/>
      <c r="AD247" s="212"/>
      <c r="AE247" s="212"/>
      <c r="AF247" s="212"/>
      <c r="AG247" s="212" t="s">
        <v>231</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32">
        <v>72</v>
      </c>
      <c r="B248" s="233" t="s">
        <v>1377</v>
      </c>
      <c r="C248" s="244" t="s">
        <v>1378</v>
      </c>
      <c r="D248" s="234" t="s">
        <v>730</v>
      </c>
      <c r="E248" s="235">
        <v>94.94</v>
      </c>
      <c r="F248" s="236"/>
      <c r="G248" s="237">
        <f>ROUND(E248*F248,2)</f>
        <v>0</v>
      </c>
      <c r="H248" s="236"/>
      <c r="I248" s="237">
        <f>ROUND(E248*H248,2)</f>
        <v>0</v>
      </c>
      <c r="J248" s="236"/>
      <c r="K248" s="237">
        <f>ROUND(E248*J248,2)</f>
        <v>0</v>
      </c>
      <c r="L248" s="237">
        <v>21</v>
      </c>
      <c r="M248" s="237">
        <f>G248*(1+L248/100)</f>
        <v>0</v>
      </c>
      <c r="N248" s="235">
        <v>4.8300000000000003E-2</v>
      </c>
      <c r="O248" s="235">
        <f>ROUND(E248*N248,2)</f>
        <v>4.59</v>
      </c>
      <c r="P248" s="235">
        <v>0</v>
      </c>
      <c r="Q248" s="235">
        <f>ROUND(E248*P248,2)</f>
        <v>0</v>
      </c>
      <c r="R248" s="237" t="s">
        <v>676</v>
      </c>
      <c r="S248" s="237" t="s">
        <v>224</v>
      </c>
      <c r="T248" s="238" t="s">
        <v>224</v>
      </c>
      <c r="U248" s="222">
        <v>0</v>
      </c>
      <c r="V248" s="222">
        <f>ROUND(E248*U248,2)</f>
        <v>0</v>
      </c>
      <c r="W248" s="222"/>
      <c r="X248" s="222" t="s">
        <v>677</v>
      </c>
      <c r="Y248" s="212"/>
      <c r="Z248" s="212"/>
      <c r="AA248" s="212"/>
      <c r="AB248" s="212"/>
      <c r="AC248" s="212"/>
      <c r="AD248" s="212"/>
      <c r="AE248" s="212"/>
      <c r="AF248" s="212"/>
      <c r="AG248" s="212" t="s">
        <v>678</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47" t="s">
        <v>1379</v>
      </c>
      <c r="D249" s="223"/>
      <c r="E249" s="224">
        <v>94.94</v>
      </c>
      <c r="F249" s="222"/>
      <c r="G249" s="222"/>
      <c r="H249" s="222"/>
      <c r="I249" s="222"/>
      <c r="J249" s="222"/>
      <c r="K249" s="222"/>
      <c r="L249" s="222"/>
      <c r="M249" s="222"/>
      <c r="N249" s="221"/>
      <c r="O249" s="221"/>
      <c r="P249" s="221"/>
      <c r="Q249" s="221"/>
      <c r="R249" s="222"/>
      <c r="S249" s="222"/>
      <c r="T249" s="222"/>
      <c r="U249" s="222"/>
      <c r="V249" s="222"/>
      <c r="W249" s="222"/>
      <c r="X249" s="222"/>
      <c r="Y249" s="212"/>
      <c r="Z249" s="212"/>
      <c r="AA249" s="212"/>
      <c r="AB249" s="212"/>
      <c r="AC249" s="212"/>
      <c r="AD249" s="212"/>
      <c r="AE249" s="212"/>
      <c r="AF249" s="212"/>
      <c r="AG249" s="212" t="s">
        <v>231</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2">
        <v>73</v>
      </c>
      <c r="B250" s="233" t="s">
        <v>1380</v>
      </c>
      <c r="C250" s="244" t="s">
        <v>1381</v>
      </c>
      <c r="D250" s="234" t="s">
        <v>730</v>
      </c>
      <c r="E250" s="235">
        <v>1.01</v>
      </c>
      <c r="F250" s="236"/>
      <c r="G250" s="237">
        <f>ROUND(E250*F250,2)</f>
        <v>0</v>
      </c>
      <c r="H250" s="236"/>
      <c r="I250" s="237">
        <f>ROUND(E250*H250,2)</f>
        <v>0</v>
      </c>
      <c r="J250" s="236"/>
      <c r="K250" s="237">
        <f>ROUND(E250*J250,2)</f>
        <v>0</v>
      </c>
      <c r="L250" s="237">
        <v>21</v>
      </c>
      <c r="M250" s="237">
        <f>G250*(1+L250/100)</f>
        <v>0</v>
      </c>
      <c r="N250" s="235">
        <v>6.7000000000000004E-2</v>
      </c>
      <c r="O250" s="235">
        <f>ROUND(E250*N250,2)</f>
        <v>7.0000000000000007E-2</v>
      </c>
      <c r="P250" s="235">
        <v>0</v>
      </c>
      <c r="Q250" s="235">
        <f>ROUND(E250*P250,2)</f>
        <v>0</v>
      </c>
      <c r="R250" s="237" t="s">
        <v>676</v>
      </c>
      <c r="S250" s="237" t="s">
        <v>224</v>
      </c>
      <c r="T250" s="238" t="s">
        <v>224</v>
      </c>
      <c r="U250" s="222">
        <v>0</v>
      </c>
      <c r="V250" s="222">
        <f>ROUND(E250*U250,2)</f>
        <v>0</v>
      </c>
      <c r="W250" s="222"/>
      <c r="X250" s="222" t="s">
        <v>677</v>
      </c>
      <c r="Y250" s="212"/>
      <c r="Z250" s="212"/>
      <c r="AA250" s="212"/>
      <c r="AB250" s="212"/>
      <c r="AC250" s="212"/>
      <c r="AD250" s="212"/>
      <c r="AE250" s="212"/>
      <c r="AF250" s="212"/>
      <c r="AG250" s="212" t="s">
        <v>678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47" t="s">
        <v>1382</v>
      </c>
      <c r="D251" s="223"/>
      <c r="E251" s="224">
        <v>1.01</v>
      </c>
      <c r="F251" s="222"/>
      <c r="G251" s="222"/>
      <c r="H251" s="222"/>
      <c r="I251" s="222"/>
      <c r="J251" s="222"/>
      <c r="K251" s="222"/>
      <c r="L251" s="222"/>
      <c r="M251" s="222"/>
      <c r="N251" s="221"/>
      <c r="O251" s="221"/>
      <c r="P251" s="221"/>
      <c r="Q251" s="221"/>
      <c r="R251" s="222"/>
      <c r="S251" s="222"/>
      <c r="T251" s="222"/>
      <c r="U251" s="222"/>
      <c r="V251" s="222"/>
      <c r="W251" s="222"/>
      <c r="X251" s="222"/>
      <c r="Y251" s="212"/>
      <c r="Z251" s="212"/>
      <c r="AA251" s="212"/>
      <c r="AB251" s="212"/>
      <c r="AC251" s="212"/>
      <c r="AD251" s="212"/>
      <c r="AE251" s="212"/>
      <c r="AF251" s="212"/>
      <c r="AG251" s="212" t="s">
        <v>231</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32">
        <v>74</v>
      </c>
      <c r="B252" s="233" t="s">
        <v>1383</v>
      </c>
      <c r="C252" s="244" t="s">
        <v>1384</v>
      </c>
      <c r="D252" s="234" t="s">
        <v>730</v>
      </c>
      <c r="E252" s="235">
        <v>1.01</v>
      </c>
      <c r="F252" s="236"/>
      <c r="G252" s="237">
        <f>ROUND(E252*F252,2)</f>
        <v>0</v>
      </c>
      <c r="H252" s="236"/>
      <c r="I252" s="237">
        <f>ROUND(E252*H252,2)</f>
        <v>0</v>
      </c>
      <c r="J252" s="236"/>
      <c r="K252" s="237">
        <f>ROUND(E252*J252,2)</f>
        <v>0</v>
      </c>
      <c r="L252" s="237">
        <v>21</v>
      </c>
      <c r="M252" s="237">
        <f>G252*(1+L252/100)</f>
        <v>0</v>
      </c>
      <c r="N252" s="235">
        <v>6.7000000000000004E-2</v>
      </c>
      <c r="O252" s="235">
        <f>ROUND(E252*N252,2)</f>
        <v>7.0000000000000007E-2</v>
      </c>
      <c r="P252" s="235">
        <v>0</v>
      </c>
      <c r="Q252" s="235">
        <f>ROUND(E252*P252,2)</f>
        <v>0</v>
      </c>
      <c r="R252" s="237" t="s">
        <v>676</v>
      </c>
      <c r="S252" s="237" t="s">
        <v>224</v>
      </c>
      <c r="T252" s="238" t="s">
        <v>224</v>
      </c>
      <c r="U252" s="222">
        <v>0</v>
      </c>
      <c r="V252" s="222">
        <f>ROUND(E252*U252,2)</f>
        <v>0</v>
      </c>
      <c r="W252" s="222"/>
      <c r="X252" s="222" t="s">
        <v>677</v>
      </c>
      <c r="Y252" s="212"/>
      <c r="Z252" s="212"/>
      <c r="AA252" s="212"/>
      <c r="AB252" s="212"/>
      <c r="AC252" s="212"/>
      <c r="AD252" s="212"/>
      <c r="AE252" s="212"/>
      <c r="AF252" s="212"/>
      <c r="AG252" s="212" t="s">
        <v>678</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47" t="s">
        <v>1385</v>
      </c>
      <c r="D253" s="223"/>
      <c r="E253" s="224">
        <v>1.01</v>
      </c>
      <c r="F253" s="222"/>
      <c r="G253" s="222"/>
      <c r="H253" s="222"/>
      <c r="I253" s="222"/>
      <c r="J253" s="222"/>
      <c r="K253" s="222"/>
      <c r="L253" s="222"/>
      <c r="M253" s="222"/>
      <c r="N253" s="221"/>
      <c r="O253" s="221"/>
      <c r="P253" s="221"/>
      <c r="Q253" s="221"/>
      <c r="R253" s="222"/>
      <c r="S253" s="222"/>
      <c r="T253" s="222"/>
      <c r="U253" s="222"/>
      <c r="V253" s="222"/>
      <c r="W253" s="222"/>
      <c r="X253" s="222"/>
      <c r="Y253" s="212"/>
      <c r="Z253" s="212"/>
      <c r="AA253" s="212"/>
      <c r="AB253" s="212"/>
      <c r="AC253" s="212"/>
      <c r="AD253" s="212"/>
      <c r="AE253" s="212"/>
      <c r="AF253" s="212"/>
      <c r="AG253" s="212" t="s">
        <v>231</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x14ac:dyDescent="0.2">
      <c r="A254" s="226" t="s">
        <v>219</v>
      </c>
      <c r="B254" s="227" t="s">
        <v>183</v>
      </c>
      <c r="C254" s="243" t="s">
        <v>184</v>
      </c>
      <c r="D254" s="228"/>
      <c r="E254" s="229"/>
      <c r="F254" s="230"/>
      <c r="G254" s="230">
        <f>SUMIF(AG255:AG259,"&lt;&gt;NOR",G255:G259)</f>
        <v>0</v>
      </c>
      <c r="H254" s="230"/>
      <c r="I254" s="230">
        <f>SUM(I255:I259)</f>
        <v>0</v>
      </c>
      <c r="J254" s="230"/>
      <c r="K254" s="230">
        <f>SUM(K255:K259)</f>
        <v>0</v>
      </c>
      <c r="L254" s="230"/>
      <c r="M254" s="230">
        <f>SUM(M255:M259)</f>
        <v>0</v>
      </c>
      <c r="N254" s="229"/>
      <c r="O254" s="229">
        <f>SUM(O255:O259)</f>
        <v>0</v>
      </c>
      <c r="P254" s="229"/>
      <c r="Q254" s="229">
        <f>SUM(Q255:Q259)</f>
        <v>0</v>
      </c>
      <c r="R254" s="230"/>
      <c r="S254" s="230"/>
      <c r="T254" s="231"/>
      <c r="U254" s="225"/>
      <c r="V254" s="225">
        <f>SUM(V255:V259)</f>
        <v>29.63</v>
      </c>
      <c r="W254" s="225"/>
      <c r="X254" s="225"/>
      <c r="AG254" t="s">
        <v>220</v>
      </c>
    </row>
    <row r="255" spans="1:60" outlineLevel="1" x14ac:dyDescent="0.2">
      <c r="A255" s="232">
        <v>75</v>
      </c>
      <c r="B255" s="233" t="s">
        <v>1386</v>
      </c>
      <c r="C255" s="244" t="s">
        <v>1387</v>
      </c>
      <c r="D255" s="234" t="s">
        <v>667</v>
      </c>
      <c r="E255" s="235">
        <v>1481.68047</v>
      </c>
      <c r="F255" s="236"/>
      <c r="G255" s="237">
        <f>ROUND(E255*F255,2)</f>
        <v>0</v>
      </c>
      <c r="H255" s="236"/>
      <c r="I255" s="237">
        <f>ROUND(E255*H255,2)</f>
        <v>0</v>
      </c>
      <c r="J255" s="236"/>
      <c r="K255" s="237">
        <f>ROUND(E255*J255,2)</f>
        <v>0</v>
      </c>
      <c r="L255" s="237">
        <v>21</v>
      </c>
      <c r="M255" s="237">
        <f>G255*(1+L255/100)</f>
        <v>0</v>
      </c>
      <c r="N255" s="235">
        <v>0</v>
      </c>
      <c r="O255" s="235">
        <f>ROUND(E255*N255,2)</f>
        <v>0</v>
      </c>
      <c r="P255" s="235">
        <v>0</v>
      </c>
      <c r="Q255" s="235">
        <f>ROUND(E255*P255,2)</f>
        <v>0</v>
      </c>
      <c r="R255" s="237" t="s">
        <v>1082</v>
      </c>
      <c r="S255" s="237" t="s">
        <v>224</v>
      </c>
      <c r="T255" s="238" t="s">
        <v>224</v>
      </c>
      <c r="U255" s="222">
        <v>0.02</v>
      </c>
      <c r="V255" s="222">
        <f>ROUND(E255*U255,2)</f>
        <v>29.63</v>
      </c>
      <c r="W255" s="222"/>
      <c r="X255" s="222" t="s">
        <v>1130</v>
      </c>
      <c r="Y255" s="212"/>
      <c r="Z255" s="212"/>
      <c r="AA255" s="212"/>
      <c r="AB255" s="212"/>
      <c r="AC255" s="212"/>
      <c r="AD255" s="212"/>
      <c r="AE255" s="212"/>
      <c r="AF255" s="212"/>
      <c r="AG255" s="212" t="s">
        <v>1131</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6" t="s">
        <v>1388</v>
      </c>
      <c r="D256" s="258"/>
      <c r="E256" s="258"/>
      <c r="F256" s="258"/>
      <c r="G256" s="258"/>
      <c r="H256" s="222"/>
      <c r="I256" s="222"/>
      <c r="J256" s="222"/>
      <c r="K256" s="222"/>
      <c r="L256" s="222"/>
      <c r="M256" s="222"/>
      <c r="N256" s="221"/>
      <c r="O256" s="221"/>
      <c r="P256" s="221"/>
      <c r="Q256" s="221"/>
      <c r="R256" s="222"/>
      <c r="S256" s="222"/>
      <c r="T256" s="222"/>
      <c r="U256" s="222"/>
      <c r="V256" s="222"/>
      <c r="W256" s="222"/>
      <c r="X256" s="222"/>
      <c r="Y256" s="212"/>
      <c r="Z256" s="212"/>
      <c r="AA256" s="212"/>
      <c r="AB256" s="212"/>
      <c r="AC256" s="212"/>
      <c r="AD256" s="212"/>
      <c r="AE256" s="212"/>
      <c r="AF256" s="212"/>
      <c r="AG256" s="212" t="s">
        <v>276</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47" t="s">
        <v>1133</v>
      </c>
      <c r="D257" s="223"/>
      <c r="E257" s="224"/>
      <c r="F257" s="222"/>
      <c r="G257" s="222"/>
      <c r="H257" s="222"/>
      <c r="I257" s="222"/>
      <c r="J257" s="222"/>
      <c r="K257" s="222"/>
      <c r="L257" s="222"/>
      <c r="M257" s="222"/>
      <c r="N257" s="221"/>
      <c r="O257" s="221"/>
      <c r="P257" s="221"/>
      <c r="Q257" s="221"/>
      <c r="R257" s="222"/>
      <c r="S257" s="222"/>
      <c r="T257" s="222"/>
      <c r="U257" s="222"/>
      <c r="V257" s="222"/>
      <c r="W257" s="222"/>
      <c r="X257" s="222"/>
      <c r="Y257" s="212"/>
      <c r="Z257" s="212"/>
      <c r="AA257" s="212"/>
      <c r="AB257" s="212"/>
      <c r="AC257" s="212"/>
      <c r="AD257" s="212"/>
      <c r="AE257" s="212"/>
      <c r="AF257" s="212"/>
      <c r="AG257" s="212" t="s">
        <v>231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19"/>
      <c r="B258" s="220"/>
      <c r="C258" s="247" t="s">
        <v>1389</v>
      </c>
      <c r="D258" s="223"/>
      <c r="E258" s="224"/>
      <c r="F258" s="222"/>
      <c r="G258" s="222"/>
      <c r="H258" s="222"/>
      <c r="I258" s="222"/>
      <c r="J258" s="222"/>
      <c r="K258" s="222"/>
      <c r="L258" s="222"/>
      <c r="M258" s="222"/>
      <c r="N258" s="221"/>
      <c r="O258" s="221"/>
      <c r="P258" s="221"/>
      <c r="Q258" s="221"/>
      <c r="R258" s="222"/>
      <c r="S258" s="222"/>
      <c r="T258" s="222"/>
      <c r="U258" s="222"/>
      <c r="V258" s="222"/>
      <c r="W258" s="222"/>
      <c r="X258" s="222"/>
      <c r="Y258" s="212"/>
      <c r="Z258" s="212"/>
      <c r="AA258" s="212"/>
      <c r="AB258" s="212"/>
      <c r="AC258" s="212"/>
      <c r="AD258" s="212"/>
      <c r="AE258" s="212"/>
      <c r="AF258" s="212"/>
      <c r="AG258" s="212" t="s">
        <v>231</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47" t="s">
        <v>1390</v>
      </c>
      <c r="D259" s="223"/>
      <c r="E259" s="224">
        <v>1481.68047</v>
      </c>
      <c r="F259" s="222"/>
      <c r="G259" s="222"/>
      <c r="H259" s="222"/>
      <c r="I259" s="222"/>
      <c r="J259" s="222"/>
      <c r="K259" s="222"/>
      <c r="L259" s="222"/>
      <c r="M259" s="222"/>
      <c r="N259" s="221"/>
      <c r="O259" s="221"/>
      <c r="P259" s="221"/>
      <c r="Q259" s="221"/>
      <c r="R259" s="222"/>
      <c r="S259" s="222"/>
      <c r="T259" s="222"/>
      <c r="U259" s="222"/>
      <c r="V259" s="222"/>
      <c r="W259" s="222"/>
      <c r="X259" s="222"/>
      <c r="Y259" s="212"/>
      <c r="Z259" s="212"/>
      <c r="AA259" s="212"/>
      <c r="AB259" s="212"/>
      <c r="AC259" s="212"/>
      <c r="AD259" s="212"/>
      <c r="AE259" s="212"/>
      <c r="AF259" s="212"/>
      <c r="AG259" s="212" t="s">
        <v>231</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3"/>
      <c r="B260" s="4"/>
      <c r="C260" s="248"/>
      <c r="D260" s="6"/>
      <c r="E260" s="3"/>
      <c r="F260" s="3"/>
      <c r="G260" s="3"/>
      <c r="H260" s="3"/>
      <c r="I260" s="3"/>
      <c r="J260" s="3"/>
      <c r="K260" s="3"/>
      <c r="L260" s="3"/>
      <c r="M260" s="3"/>
      <c r="N260" s="3"/>
      <c r="O260" s="3"/>
      <c r="P260" s="3"/>
      <c r="Q260" s="3"/>
      <c r="R260" s="3"/>
      <c r="S260" s="3"/>
      <c r="T260" s="3"/>
      <c r="U260" s="3"/>
      <c r="V260" s="3"/>
      <c r="W260" s="3"/>
      <c r="X260" s="3"/>
      <c r="AE260">
        <v>15</v>
      </c>
      <c r="AF260">
        <v>21</v>
      </c>
      <c r="AG260" t="s">
        <v>206</v>
      </c>
    </row>
    <row r="261" spans="1:60" x14ac:dyDescent="0.2">
      <c r="A261" s="215"/>
      <c r="B261" s="216" t="s">
        <v>29</v>
      </c>
      <c r="C261" s="249"/>
      <c r="D261" s="217"/>
      <c r="E261" s="218"/>
      <c r="F261" s="218"/>
      <c r="G261" s="242">
        <f>G8+G85+G105+G124+G140+G156+G166+G207+G209+G222+G254</f>
        <v>0</v>
      </c>
      <c r="H261" s="3"/>
      <c r="I261" s="3"/>
      <c r="J261" s="3"/>
      <c r="K261" s="3"/>
      <c r="L261" s="3"/>
      <c r="M261" s="3"/>
      <c r="N261" s="3"/>
      <c r="O261" s="3"/>
      <c r="P261" s="3"/>
      <c r="Q261" s="3"/>
      <c r="R261" s="3"/>
      <c r="S261" s="3"/>
      <c r="T261" s="3"/>
      <c r="U261" s="3"/>
      <c r="V261" s="3"/>
      <c r="W261" s="3"/>
      <c r="X261" s="3"/>
      <c r="AE261">
        <f>SUMIF(L7:L259,AE260,G7:G259)</f>
        <v>0</v>
      </c>
      <c r="AF261">
        <f>SUMIF(L7:L259,AF260,G7:G259)</f>
        <v>0</v>
      </c>
      <c r="AG261" t="s">
        <v>264</v>
      </c>
    </row>
    <row r="262" spans="1:60" x14ac:dyDescent="0.2">
      <c r="A262" s="251" t="s">
        <v>1163</v>
      </c>
      <c r="B262" s="251"/>
      <c r="C262" s="248"/>
      <c r="D262" s="6"/>
      <c r="E262" s="3"/>
      <c r="F262" s="3"/>
      <c r="G262" s="3"/>
      <c r="H262" s="3"/>
      <c r="I262" s="3"/>
      <c r="J262" s="3"/>
      <c r="K262" s="3"/>
      <c r="L262" s="3"/>
      <c r="M262" s="3"/>
      <c r="N262" s="3"/>
      <c r="O262" s="3"/>
      <c r="P262" s="3"/>
      <c r="Q262" s="3"/>
      <c r="R262" s="3"/>
      <c r="S262" s="3"/>
      <c r="T262" s="3"/>
      <c r="U262" s="3"/>
      <c r="V262" s="3"/>
      <c r="W262" s="3"/>
      <c r="X262" s="3"/>
    </row>
    <row r="263" spans="1:60" x14ac:dyDescent="0.2">
      <c r="A263" s="3"/>
      <c r="B263" s="4" t="s">
        <v>1391</v>
      </c>
      <c r="C263" s="248" t="s">
        <v>1392</v>
      </c>
      <c r="D263" s="6"/>
      <c r="E263" s="3"/>
      <c r="F263" s="3"/>
      <c r="G263" s="3"/>
      <c r="H263" s="3"/>
      <c r="I263" s="3"/>
      <c r="J263" s="3"/>
      <c r="K263" s="3"/>
      <c r="L263" s="3"/>
      <c r="M263" s="3"/>
      <c r="N263" s="3"/>
      <c r="O263" s="3"/>
      <c r="P263" s="3"/>
      <c r="Q263" s="3"/>
      <c r="R263" s="3"/>
      <c r="S263" s="3"/>
      <c r="T263" s="3"/>
      <c r="U263" s="3"/>
      <c r="V263" s="3"/>
      <c r="W263" s="3"/>
      <c r="X263" s="3"/>
      <c r="AG263" t="s">
        <v>1166</v>
      </c>
    </row>
    <row r="264" spans="1:60" x14ac:dyDescent="0.2">
      <c r="A264" s="3"/>
      <c r="B264" s="4" t="s">
        <v>1393</v>
      </c>
      <c r="C264" s="248" t="s">
        <v>1394</v>
      </c>
      <c r="D264" s="6"/>
      <c r="E264" s="3"/>
      <c r="F264" s="3"/>
      <c r="G264" s="3"/>
      <c r="H264" s="3"/>
      <c r="I264" s="3"/>
      <c r="J264" s="3"/>
      <c r="K264" s="3"/>
      <c r="L264" s="3"/>
      <c r="M264" s="3"/>
      <c r="N264" s="3"/>
      <c r="O264" s="3"/>
      <c r="P264" s="3"/>
      <c r="Q264" s="3"/>
      <c r="R264" s="3"/>
      <c r="S264" s="3"/>
      <c r="T264" s="3"/>
      <c r="U264" s="3"/>
      <c r="V264" s="3"/>
      <c r="W264" s="3"/>
      <c r="X264" s="3"/>
      <c r="AG264" t="s">
        <v>1169</v>
      </c>
    </row>
    <row r="265" spans="1:60" x14ac:dyDescent="0.2">
      <c r="A265" s="3"/>
      <c r="B265" s="4"/>
      <c r="C265" s="248" t="s">
        <v>1170</v>
      </c>
      <c r="D265" s="6"/>
      <c r="E265" s="3"/>
      <c r="F265" s="3"/>
      <c r="G265" s="3"/>
      <c r="H265" s="3"/>
      <c r="I265" s="3"/>
      <c r="J265" s="3"/>
      <c r="K265" s="3"/>
      <c r="L265" s="3"/>
      <c r="M265" s="3"/>
      <c r="N265" s="3"/>
      <c r="O265" s="3"/>
      <c r="P265" s="3"/>
      <c r="Q265" s="3"/>
      <c r="R265" s="3"/>
      <c r="S265" s="3"/>
      <c r="T265" s="3"/>
      <c r="U265" s="3"/>
      <c r="V265" s="3"/>
      <c r="W265" s="3"/>
      <c r="X265" s="3"/>
      <c r="AG265" t="s">
        <v>1171</v>
      </c>
    </row>
    <row r="266" spans="1:60" x14ac:dyDescent="0.2">
      <c r="A266" s="3"/>
      <c r="B266" s="4"/>
      <c r="C266" s="248"/>
      <c r="D266" s="6"/>
      <c r="E266" s="3"/>
      <c r="F266" s="3"/>
      <c r="G266" s="3"/>
      <c r="H266" s="3"/>
      <c r="I266" s="3"/>
      <c r="J266" s="3"/>
      <c r="K266" s="3"/>
      <c r="L266" s="3"/>
      <c r="M266" s="3"/>
      <c r="N266" s="3"/>
      <c r="O266" s="3"/>
      <c r="P266" s="3"/>
      <c r="Q266" s="3"/>
      <c r="R266" s="3"/>
      <c r="S266" s="3"/>
      <c r="T266" s="3"/>
      <c r="U266" s="3"/>
      <c r="V266" s="3"/>
      <c r="W266" s="3"/>
      <c r="X266" s="3"/>
    </row>
    <row r="267" spans="1:60" x14ac:dyDescent="0.2">
      <c r="C267" s="250"/>
      <c r="D267" s="10"/>
      <c r="AG267" t="s">
        <v>266</v>
      </c>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1/vLyD/3jrxFfilt3a5Nx2hRt4A3nqrnjaVqaaQcvX8saa3aIqGd/2WYTpR95mCqb8XX70MMXDb+QAWi3Pn4Q==" saltValue="nf7Vj5ln4+utuYY/OEv7YA==" spinCount="100000" sheet="1"/>
  <mergeCells count="41">
    <mergeCell ref="C256:G256"/>
    <mergeCell ref="C225:G225"/>
    <mergeCell ref="C227:G227"/>
    <mergeCell ref="C228:G228"/>
    <mergeCell ref="C236:G236"/>
    <mergeCell ref="C239:G239"/>
    <mergeCell ref="C241:G241"/>
    <mergeCell ref="C189:G189"/>
    <mergeCell ref="C198:G198"/>
    <mergeCell ref="C211:G211"/>
    <mergeCell ref="C213:G213"/>
    <mergeCell ref="C215:G215"/>
    <mergeCell ref="C224:G224"/>
    <mergeCell ref="C142:G142"/>
    <mergeCell ref="C158:G158"/>
    <mergeCell ref="C161:G161"/>
    <mergeCell ref="C180:G180"/>
    <mergeCell ref="C183:G183"/>
    <mergeCell ref="C187:G187"/>
    <mergeCell ref="C63:G63"/>
    <mergeCell ref="C66:G66"/>
    <mergeCell ref="C69:G69"/>
    <mergeCell ref="C73:G73"/>
    <mergeCell ref="C107:G107"/>
    <mergeCell ref="C126:G126"/>
    <mergeCell ref="C29:G29"/>
    <mergeCell ref="C34:G34"/>
    <mergeCell ref="C41:G41"/>
    <mergeCell ref="C45:G45"/>
    <mergeCell ref="C53:G53"/>
    <mergeCell ref="C57:G57"/>
    <mergeCell ref="A1:G1"/>
    <mergeCell ref="C2:G2"/>
    <mergeCell ref="C3:G3"/>
    <mergeCell ref="C4:G4"/>
    <mergeCell ref="A262:B262"/>
    <mergeCell ref="C10:G10"/>
    <mergeCell ref="C13:G13"/>
    <mergeCell ref="C18:G18"/>
    <mergeCell ref="C22:G22"/>
    <mergeCell ref="C25:G25"/>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Stavba</vt:lpstr>
      <vt:lpstr>VzorPolozky</vt:lpstr>
      <vt:lpstr>Pokyny pro vyplnění</vt:lpstr>
      <vt:lpstr>VON 1 Naklady</vt:lpstr>
      <vt:lpstr>SO 01 1 Pol</vt:lpstr>
      <vt:lpstr>SO 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02 1 Pol'!Názvy_tisku</vt:lpstr>
      <vt:lpstr>'VON 1 Naklady'!Názvy_tisku</vt:lpstr>
      <vt:lpstr>oadresa</vt:lpstr>
      <vt:lpstr>Stavba!Objednatel</vt:lpstr>
      <vt:lpstr>Stavba!Objekt</vt:lpstr>
      <vt:lpstr>'SO 01 1 Pol'!Oblast_tisku</vt:lpstr>
      <vt:lpstr>'SO 02 1 Pol'!Oblast_tisku</vt:lpstr>
      <vt:lpstr>Stavba!Oblast_tisku</vt:lpstr>
      <vt:lpstr>'VON 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Humpolík Michal</dc:creator>
  <cp:lastModifiedBy>Humpolík Michal</cp:lastModifiedBy>
  <cp:lastPrinted>2019-03-19T12:27:02Z</cp:lastPrinted>
  <dcterms:created xsi:type="dcterms:W3CDTF">2009-04-08T07:15:50Z</dcterms:created>
  <dcterms:modified xsi:type="dcterms:W3CDTF">2022-03-04T14:10:13Z</dcterms:modified>
</cp:coreProperties>
</file>