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Hlavní rozpočtové nák..." sheetId="2" r:id="rId2"/>
    <sheet name="2 - Hlavní rozpočtové nák..." sheetId="3" r:id="rId3"/>
    <sheet name="3 - Vedlejší rozpočtové 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Hlavní rozpočtové nák...'!$C$122:$K$203</definedName>
    <definedName name="_xlnm.Print_Area" localSheetId="1">'1 - Hlavní rozpočtové nák...'!$C$4:$J$76,'1 - Hlavní rozpočtové nák...'!$C$82:$J$104,'1 - Hlavní rozpočtové nák...'!$C$110:$J$203</definedName>
    <definedName name="_xlnm.Print_Titles" localSheetId="1">'1 - Hlavní rozpočtové nák...'!$122:$122</definedName>
    <definedName name="_xlnm._FilterDatabase" localSheetId="2" hidden="1">'2 - Hlavní rozpočtové nák...'!$C$122:$K$288</definedName>
    <definedName name="_xlnm.Print_Area" localSheetId="2">'2 - Hlavní rozpočtové nák...'!$C$4:$J$76,'2 - Hlavní rozpočtové nák...'!$C$82:$J$104,'2 - Hlavní rozpočtové nák...'!$C$110:$J$288</definedName>
    <definedName name="_xlnm.Print_Titles" localSheetId="2">'2 - Hlavní rozpočtové nák...'!$122:$122</definedName>
    <definedName name="_xlnm._FilterDatabase" localSheetId="3" hidden="1">'3 - Vedlejší rozpočtové n...'!$C$122:$K$144</definedName>
    <definedName name="_xlnm.Print_Area" localSheetId="3">'3 - Vedlejší rozpočtové n...'!$C$4:$J$76,'3 - Vedlejší rozpočtové n...'!$C$82:$J$104,'3 - Vedlejší rozpočtové n...'!$C$110:$J$144</definedName>
    <definedName name="_xlnm.Print_Titles" localSheetId="3">'3 - Vedlejší rozpočtové n...'!$122:$122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T124"/>
  <c r="R126"/>
  <c r="R125"/>
  <c r="R124"/>
  <c r="P126"/>
  <c r="P125"/>
  <c r="P124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23"/>
  <c r="BH223"/>
  <c r="BG223"/>
  <c r="BF223"/>
  <c r="T223"/>
  <c r="R223"/>
  <c r="P223"/>
  <c r="BI220"/>
  <c r="BH220"/>
  <c r="BG220"/>
  <c r="BF220"/>
  <c r="T220"/>
  <c r="R220"/>
  <c r="P220"/>
  <c r="BI206"/>
  <c r="BH206"/>
  <c r="BG206"/>
  <c r="BF206"/>
  <c r="T206"/>
  <c r="R206"/>
  <c r="P206"/>
  <c r="BI204"/>
  <c r="BH204"/>
  <c r="BG204"/>
  <c r="BF204"/>
  <c r="T204"/>
  <c r="R204"/>
  <c r="P204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2" r="T176"/>
  <c r="R176"/>
  <c r="P176"/>
  <c r="BK176"/>
  <c r="J176"/>
  <c r="J99"/>
  <c r="J37"/>
  <c r="J36"/>
  <c i="1" r="AY95"/>
  <c i="2" r="J35"/>
  <c i="1" r="AX95"/>
  <c i="2"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6"/>
  <c r="BH186"/>
  <c r="BG186"/>
  <c r="BF186"/>
  <c r="T186"/>
  <c r="T185"/>
  <c r="R186"/>
  <c r="R185"/>
  <c r="P186"/>
  <c r="P185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5"/>
  <c r="BH165"/>
  <c r="BG165"/>
  <c r="BF165"/>
  <c r="T165"/>
  <c r="R165"/>
  <c r="P165"/>
  <c r="BI163"/>
  <c r="BH163"/>
  <c r="BG163"/>
  <c r="BF163"/>
  <c r="T163"/>
  <c r="R163"/>
  <c r="P163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" r="L90"/>
  <c r="AM90"/>
  <c r="AM89"/>
  <c r="L89"/>
  <c r="AM87"/>
  <c r="L87"/>
  <c r="L85"/>
  <c r="L84"/>
  <c i="2" r="BK199"/>
  <c r="J126"/>
  <c r="J186"/>
  <c r="J149"/>
  <c r="BK203"/>
  <c r="BK177"/>
  <c r="BK196"/>
  <c r="J151"/>
  <c r="J196"/>
  <c r="J136"/>
  <c r="J139"/>
  <c i="3" r="BK276"/>
  <c r="BK206"/>
  <c r="J278"/>
  <c r="BK259"/>
  <c r="BK164"/>
  <c r="J284"/>
  <c r="BK161"/>
  <c r="J260"/>
  <c r="BK220"/>
  <c r="J170"/>
  <c r="J267"/>
  <c r="BK180"/>
  <c r="J281"/>
  <c r="BK236"/>
  <c r="J285"/>
  <c r="BK187"/>
  <c r="BK138"/>
  <c r="J274"/>
  <c r="BK190"/>
  <c r="J140"/>
  <c i="4" r="J141"/>
  <c r="BK142"/>
  <c r="J140"/>
  <c i="2" r="J163"/>
  <c r="J203"/>
  <c r="BK165"/>
  <c r="BK139"/>
  <c r="J197"/>
  <c r="BK173"/>
  <c r="BK175"/>
  <c r="BK155"/>
  <c r="BK149"/>
  <c r="BK193"/>
  <c i="3" r="J280"/>
  <c r="J242"/>
  <c r="J141"/>
  <c r="BK264"/>
  <c r="J174"/>
  <c r="BK285"/>
  <c r="J190"/>
  <c r="J127"/>
  <c r="J184"/>
  <c r="J166"/>
  <c r="BK253"/>
  <c r="BK185"/>
  <c r="BK284"/>
  <c r="BK254"/>
  <c r="BK169"/>
  <c r="J234"/>
  <c r="J287"/>
  <c r="BK273"/>
  <c r="J220"/>
  <c i="4" r="J129"/>
  <c r="BK144"/>
  <c r="BK139"/>
  <c i="2" r="BK126"/>
  <c r="J173"/>
  <c i="3" r="J263"/>
  <c r="J180"/>
  <c r="J282"/>
  <c r="BK269"/>
  <c r="J177"/>
  <c r="BK141"/>
  <c r="J253"/>
  <c r="J277"/>
  <c r="J252"/>
  <c r="BK183"/>
  <c r="BK126"/>
  <c r="J187"/>
  <c r="BK140"/>
  <c r="BK266"/>
  <c r="J256"/>
  <c r="BK170"/>
  <c r="J288"/>
  <c r="J257"/>
  <c r="BK179"/>
  <c r="J139"/>
  <c i="4" r="BK140"/>
  <c r="J133"/>
  <c r="BK134"/>
  <c r="BK135"/>
  <c i="2" r="BK151"/>
  <c r="J201"/>
  <c r="BK154"/>
  <c r="BK201"/>
  <c r="J133"/>
  <c r="J177"/>
  <c r="BK127"/>
  <c r="BK150"/>
  <c r="BK194"/>
  <c r="J134"/>
  <c i="3" r="BK204"/>
  <c r="BK275"/>
  <c r="BK251"/>
  <c r="BK173"/>
  <c r="J271"/>
  <c r="BK139"/>
  <c r="BK257"/>
  <c r="J185"/>
  <c r="J167"/>
  <c r="J233"/>
  <c r="BK174"/>
  <c r="BK263"/>
  <c r="BK143"/>
  <c r="J168"/>
  <c r="BK287"/>
  <c r="J269"/>
  <c r="J186"/>
  <c i="4" r="BK137"/>
  <c r="J126"/>
  <c r="J135"/>
  <c r="BK129"/>
  <c i="3" r="BK142"/>
  <c r="BK177"/>
  <c r="J126"/>
  <c r="BK256"/>
  <c r="BK182"/>
  <c r="J164"/>
  <c r="J223"/>
  <c r="J162"/>
  <c r="BK274"/>
  <c r="J176"/>
  <c r="J262"/>
  <c r="J182"/>
  <c r="BK288"/>
  <c r="BK249"/>
  <c r="BK178"/>
  <c r="BK137"/>
  <c i="4" r="J142"/>
  <c r="J137"/>
  <c r="BK131"/>
  <c i="2" r="BK133"/>
  <c r="J194"/>
  <c r="J153"/>
  <c r="BK134"/>
  <c r="J175"/>
  <c r="BK197"/>
  <c r="BK153"/>
  <c r="J155"/>
  <c r="J147"/>
  <c r="J148"/>
  <c r="J127"/>
  <c i="3" r="J259"/>
  <c r="J142"/>
  <c r="BK272"/>
  <c r="BK167"/>
  <c r="BK281"/>
  <c r="J169"/>
  <c r="BK262"/>
  <c r="BK176"/>
  <c r="J143"/>
  <c r="J206"/>
  <c r="J137"/>
  <c r="J273"/>
  <c r="J175"/>
  <c r="J251"/>
  <c r="BK166"/>
  <c r="BK283"/>
  <c r="J254"/>
  <c r="BK172"/>
  <c i="4" r="BK136"/>
  <c r="J134"/>
  <c r="J131"/>
  <c r="J136"/>
  <c i="2" r="BK147"/>
  <c r="J200"/>
  <c r="J150"/>
  <c r="J137"/>
  <c r="BK186"/>
  <c r="BK200"/>
  <c r="J199"/>
  <c r="BK135"/>
  <c r="BK148"/>
  <c r="BK136"/>
  <c i="3" r="BK278"/>
  <c r="BK235"/>
  <c r="BK127"/>
  <c r="BK260"/>
  <c r="BK165"/>
  <c r="BK280"/>
  <c r="BK162"/>
  <c r="J272"/>
  <c r="J249"/>
  <c r="BK181"/>
  <c r="J138"/>
  <c r="J204"/>
  <c r="J179"/>
  <c r="BK277"/>
  <c r="J178"/>
  <c r="J275"/>
  <c r="J165"/>
  <c r="J276"/>
  <c r="BK242"/>
  <c r="BK171"/>
  <c i="4" r="J130"/>
  <c r="BK133"/>
  <c r="J144"/>
  <c r="BK126"/>
  <c i="2" r="J154"/>
  <c i="1" r="AS94"/>
  <c i="2" r="J135"/>
  <c r="BK163"/>
  <c r="J193"/>
  <c r="BK137"/>
  <c r="J152"/>
  <c r="BK152"/>
  <c r="J165"/>
  <c i="3" r="BK267"/>
  <c r="J172"/>
  <c r="BK271"/>
  <c r="J235"/>
  <c r="J283"/>
  <c r="BK175"/>
  <c r="J264"/>
  <c r="J236"/>
  <c r="BK168"/>
  <c r="J266"/>
  <c r="J181"/>
  <c r="BK282"/>
  <c r="BK234"/>
  <c r="BK233"/>
  <c r="BK186"/>
  <c r="BK184"/>
  <c r="J183"/>
  <c r="J171"/>
  <c r="BK223"/>
  <c r="J161"/>
  <c r="BK252"/>
  <c r="J173"/>
  <c i="4" r="BK130"/>
  <c r="BK141"/>
  <c r="J139"/>
  <c i="2" l="1" r="R125"/>
  <c r="BK195"/>
  <c r="J195"/>
  <c r="J102"/>
  <c i="3" r="R125"/>
  <c r="P250"/>
  <c r="P286"/>
  <c i="2" r="P125"/>
  <c r="R192"/>
  <c i="3" r="BK125"/>
  <c r="R250"/>
  <c r="R286"/>
  <c i="4" r="P128"/>
  <c i="2" r="P195"/>
  <c i="3" r="BK222"/>
  <c r="J222"/>
  <c r="J99"/>
  <c r="BK279"/>
  <c r="J279"/>
  <c r="J102"/>
  <c i="4" r="R128"/>
  <c r="R132"/>
  <c i="2" r="BK192"/>
  <c r="J192"/>
  <c r="J101"/>
  <c i="3" r="P125"/>
  <c r="P124"/>
  <c r="P123"/>
  <c i="1" r="AU96"/>
  <c i="3" r="T250"/>
  <c r="T286"/>
  <c i="4" r="BK128"/>
  <c r="BK138"/>
  <c r="J138"/>
  <c r="J102"/>
  <c i="2" r="T125"/>
  <c r="T195"/>
  <c i="3" r="P222"/>
  <c r="T279"/>
  <c i="4" r="P132"/>
  <c r="T132"/>
  <c i="2" r="R195"/>
  <c i="3" r="T125"/>
  <c r="T124"/>
  <c r="T123"/>
  <c r="BK250"/>
  <c r="J250"/>
  <c r="J101"/>
  <c r="BK286"/>
  <c r="J286"/>
  <c r="J103"/>
  <c i="4" r="R138"/>
  <c i="2" r="BK125"/>
  <c r="P192"/>
  <c i="3" r="T222"/>
  <c r="P279"/>
  <c i="4" r="BK132"/>
  <c r="J132"/>
  <c r="J101"/>
  <c r="P138"/>
  <c i="2" r="T192"/>
  <c i="3" r="R222"/>
  <c r="R279"/>
  <c i="4" r="T128"/>
  <c r="T127"/>
  <c r="T123"/>
  <c r="T138"/>
  <c i="2" r="BK185"/>
  <c r="J185"/>
  <c r="J100"/>
  <c i="3" r="BK248"/>
  <c r="J248"/>
  <c r="J100"/>
  <c i="4" r="BK143"/>
  <c r="J143"/>
  <c r="J103"/>
  <c r="BK125"/>
  <c r="BK124"/>
  <c i="2" r="BK202"/>
  <c r="J202"/>
  <c r="J103"/>
  <c i="4" r="E113"/>
  <c r="F120"/>
  <c r="BE129"/>
  <c r="BE139"/>
  <c i="3" r="J125"/>
  <c r="J98"/>
  <c i="4" r="BE131"/>
  <c r="BE133"/>
  <c r="BE136"/>
  <c r="BE137"/>
  <c r="BE142"/>
  <c r="J117"/>
  <c r="BE126"/>
  <c r="BE141"/>
  <c r="BE130"/>
  <c r="BE134"/>
  <c r="BE135"/>
  <c r="BE144"/>
  <c r="BE140"/>
  <c i="3" r="J89"/>
  <c r="F120"/>
  <c r="BE126"/>
  <c r="BE142"/>
  <c r="BE161"/>
  <c r="BE165"/>
  <c r="BE168"/>
  <c r="BE170"/>
  <c r="BE177"/>
  <c r="BE180"/>
  <c r="BE233"/>
  <c r="BE234"/>
  <c r="BE277"/>
  <c r="BE287"/>
  <c r="BE288"/>
  <c r="E85"/>
  <c r="BE140"/>
  <c r="BE173"/>
  <c r="BE174"/>
  <c r="BE175"/>
  <c r="BE176"/>
  <c r="BE178"/>
  <c r="BE179"/>
  <c r="BE204"/>
  <c r="BE263"/>
  <c r="BE264"/>
  <c r="BE267"/>
  <c r="BE271"/>
  <c r="BE272"/>
  <c r="BE273"/>
  <c r="BE276"/>
  <c r="BE278"/>
  <c r="BE282"/>
  <c i="2" r="J125"/>
  <c r="J98"/>
  <c i="3" r="BE137"/>
  <c r="BE139"/>
  <c r="BE167"/>
  <c r="BE181"/>
  <c r="BE249"/>
  <c r="BE251"/>
  <c r="BE252"/>
  <c r="BE262"/>
  <c r="BE269"/>
  <c r="BE143"/>
  <c r="BE166"/>
  <c r="BE169"/>
  <c r="BE172"/>
  <c r="BE235"/>
  <c r="BE257"/>
  <c r="BE259"/>
  <c r="BE260"/>
  <c r="BE274"/>
  <c r="BE275"/>
  <c r="BE280"/>
  <c r="BE281"/>
  <c r="BE283"/>
  <c r="BE127"/>
  <c r="BE171"/>
  <c r="BE186"/>
  <c r="BE284"/>
  <c r="BE138"/>
  <c r="BE141"/>
  <c r="BE183"/>
  <c r="BE184"/>
  <c r="BE236"/>
  <c r="BE266"/>
  <c r="BE182"/>
  <c r="BE185"/>
  <c r="BE190"/>
  <c r="BE206"/>
  <c r="BE242"/>
  <c r="BE253"/>
  <c r="BE254"/>
  <c r="BE162"/>
  <c r="BE164"/>
  <c r="BE187"/>
  <c r="BE220"/>
  <c r="BE223"/>
  <c r="BE256"/>
  <c r="BE285"/>
  <c i="2" r="J89"/>
  <c r="BE126"/>
  <c r="BE151"/>
  <c r="BE152"/>
  <c r="BE163"/>
  <c r="BE133"/>
  <c r="BE137"/>
  <c r="BE139"/>
  <c r="BE150"/>
  <c r="BE153"/>
  <c r="BE175"/>
  <c r="BE177"/>
  <c r="BE186"/>
  <c r="F92"/>
  <c r="BE201"/>
  <c r="BE203"/>
  <c r="E113"/>
  <c r="BE135"/>
  <c r="BE136"/>
  <c r="BE149"/>
  <c r="BE165"/>
  <c r="BE127"/>
  <c r="BE134"/>
  <c r="BE148"/>
  <c r="BE154"/>
  <c r="BE155"/>
  <c r="BE193"/>
  <c r="BE194"/>
  <c r="BE199"/>
  <c r="BE200"/>
  <c r="BE147"/>
  <c r="BE173"/>
  <c r="BE196"/>
  <c r="BE197"/>
  <c r="F37"/>
  <c i="1" r="BD95"/>
  <c i="3" r="F36"/>
  <c i="1" r="BC96"/>
  <c i="3" r="F37"/>
  <c i="1" r="BD96"/>
  <c i="2" r="F35"/>
  <c i="1" r="BB95"/>
  <c i="4" r="F35"/>
  <c i="1" r="BB97"/>
  <c i="4" r="F36"/>
  <c i="1" r="BC97"/>
  <c i="2" r="F34"/>
  <c i="1" r="BA95"/>
  <c i="3" r="F34"/>
  <c i="1" r="BA96"/>
  <c i="2" r="J34"/>
  <c i="1" r="AW95"/>
  <c i="4" r="F37"/>
  <c i="1" r="BD97"/>
  <c i="3" r="J34"/>
  <c i="1" r="AW96"/>
  <c i="3" r="F35"/>
  <c i="1" r="BB96"/>
  <c i="2" r="F36"/>
  <c i="1" r="BC95"/>
  <c i="4" r="F34"/>
  <c i="1" r="BA97"/>
  <c i="4" r="J34"/>
  <c i="1" r="AW97"/>
  <c i="4" l="1" r="P127"/>
  <c r="P123"/>
  <c i="1" r="AU97"/>
  <c i="3" r="BK124"/>
  <c r="BK123"/>
  <c r="J123"/>
  <c i="2" r="BK124"/>
  <c r="BK123"/>
  <c r="J123"/>
  <c r="T124"/>
  <c r="T123"/>
  <c i="3" r="R124"/>
  <c r="R123"/>
  <c i="2" r="P124"/>
  <c r="P123"/>
  <c i="1" r="AU95"/>
  <c i="4" r="BK127"/>
  <c r="J127"/>
  <c r="J99"/>
  <c r="R127"/>
  <c r="R123"/>
  <c i="2" r="R124"/>
  <c r="R123"/>
  <c i="4" r="J125"/>
  <c r="J98"/>
  <c r="J124"/>
  <c r="J97"/>
  <c r="J128"/>
  <c r="J100"/>
  <c i="3" r="J30"/>
  <c i="1" r="AG96"/>
  <c i="2" r="J30"/>
  <c i="1" r="AG95"/>
  <c i="3" r="J33"/>
  <c i="1" r="AV96"/>
  <c r="AT96"/>
  <c r="AN96"/>
  <c r="BB94"/>
  <c r="AX94"/>
  <c i="4" r="F33"/>
  <c i="1" r="AZ97"/>
  <c r="BA94"/>
  <c r="W30"/>
  <c i="3" r="F33"/>
  <c i="1" r="AZ96"/>
  <c i="2" r="J33"/>
  <c i="1" r="AV95"/>
  <c r="AT95"/>
  <c r="AN95"/>
  <c i="2" r="F33"/>
  <c i="1" r="AZ95"/>
  <c i="4" r="J33"/>
  <c i="1" r="AV97"/>
  <c r="AT97"/>
  <c r="BC94"/>
  <c r="AY94"/>
  <c r="BD94"/>
  <c r="W33"/>
  <c i="4" l="1" r="BK123"/>
  <c r="J123"/>
  <c r="J96"/>
  <c i="2" r="J124"/>
  <c r="J97"/>
  <c r="J96"/>
  <c i="3" r="J96"/>
  <c r="J124"/>
  <c r="J97"/>
  <c r="J39"/>
  <c i="2" r="J39"/>
  <c i="1" r="AU94"/>
  <c r="AZ94"/>
  <c r="W29"/>
  <c r="AW94"/>
  <c r="AK30"/>
  <c r="W31"/>
  <c r="W32"/>
  <c i="4" l="1" r="J30"/>
  <c i="1" r="AG97"/>
  <c r="AG94"/>
  <c r="AK26"/>
  <c r="AV94"/>
  <c r="AK29"/>
  <c r="AK35"/>
  <c i="4" l="1" r="J39"/>
  <c i="1" r="AN97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<sst xmlns="http://schemas.openxmlformats.org/spreadsheetml/2006/main">
  <si>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</si>
  <si>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</si>
  <si>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</si>
  <si>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</si>
  <si>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</si>
  <si>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{d47f4d46-52b4-447c-a2b2-807e4b678c0a}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</si>
  <si>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</si>
  <si>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</si>
  <si>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</si>
  <si>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</si>
  <si>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</si>
  <si>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</si>
  <si>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</si>
  <si>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</si>
  <si>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</si>
  <si>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</si>
  <si>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</si>
  <si>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Lednice, ul. Komenského - oprava vodovodu a kanalizace</t>
  </si>
  <si>
    <t>KSO:</t>
  </si>
  <si>
    <t>CC-CZ:</t>
  </si>
  <si>
    <t>Místo:</t>
  </si>
  <si>
    <t>Lednice na Moravě</t>
  </si>
  <si>
    <t>Datum:</t>
  </si>
  <si>
    <t>7. 6. 2023</t>
  </si>
  <si>
    <t>Zadavatel:</t>
  </si>
  <si>
    <t>IČ:</t>
  </si>
  <si>
    <t>49455168</t>
  </si>
  <si>
    <t>Vodovody a kanalizace Břeclav, a.s.</t>
  </si>
  <si>
    <t>DIČ:</t>
  </si>
  <si>
    <t>CZ49455168</t>
  </si>
  <si>
    <t>Uchazeč:</t>
  </si>
  <si>
    <t>Vyplň údaj</t>
  </si>
  <si>
    <t>Projektant:</t>
  </si>
  <si>
    <t>True</t>
  </si>
  <si>
    <t>Zpracovatel:</t>
  </si>
  <si>
    <t>Ing. Patrik Osička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</si>
  <si>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</si>
  <si>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</si>
  <si>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</si>
  <si>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</si>
  <si>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</si>
  <si>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</si>
  <si>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</si>
  <si>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</si>
  <si>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</si>
  <si>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</si>
  <si>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</si>
  <si>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</si>
  <si>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</si>
  <si>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</si>
  <si>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</si>
  <si>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</si>
  <si>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</si>
  <si>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</si>
  <si>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</si>
  <si>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</si>
  <si>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</si>
  <si>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</si>
  <si>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</si>
  <si>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</si>
  <si>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</si>
  <si>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</si>
  <si>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</si>
  <si>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</si>
  <si>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</si>
  <si>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</si>
  <si>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</si>
  <si>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</si>
  <si>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</si>
  <si>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</si>
  <si>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</si>
  <si>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</si>
  <si>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</si>
  <si>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</si>
  <si>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</si>
  <si>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</si>
  <si>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</si>
  <si>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</si>
  <si>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</si>
  <si>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</si>
  <si>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</si>
  <si>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</si>
  <si>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</si>
  <si>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Hlavní rozpočtové náklady - vodovod</t>
  </si>
  <si>
    <t>STA</t>
  </si>
  <si>
    <t>{f35379ed-2bba-4ebc-93c7-59c2ad9faee6}</t>
  </si>
  <si>
    <t>2</t>
  </si>
  <si>
    <t>Hlavní rozpočtové náklady - kanalizace</t>
  </si>
  <si>
    <t>{55ddc958-a614-412c-8019-b860f056171f}</t>
  </si>
  <si>
    <t>3</t>
  </si>
  <si>
    <t>Vedlejší rozpočtové náklady</t>
  </si>
  <si>
    <t>{daee84e7-ba24-4ea8-92a4-dca4f85a31fb}</t>
  </si>
  <si>
    <t>KRYCÍ LIST SOUPISU PRACÍ</t>
  </si>
  <si>
    <t>Objekt:</t>
  </si>
  <si>
    <t>1 - Hlavní rozpočtové náklady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</si>
  <si>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</si>
  <si>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</si>
  <si>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</si>
  <si>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</si>
  <si>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</si>
  <si>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</si>
  <si>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</si>
  <si>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</si>
  <si>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</si>
  <si>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</si>
  <si>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</si>
  <si>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</si>
  <si>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</si>
  <si>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</si>
  <si>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</si>
  <si>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</si>
  <si>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</si>
  <si>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</si>
  <si>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</si>
  <si>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</si>
  <si>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</si>
  <si>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</si>
  <si>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</si>
  <si>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</si>
  <si>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</si>
  <si>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</si>
  <si>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</si>
  <si>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</si>
  <si>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</si>
  <si>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</si>
  <si>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</si>
  <si>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do 100 m2 v přes 1 m bez odstranění pařezů v rovině nebo svahu do 1:5</t>
  </si>
  <si>
    <t>m2</t>
  </si>
  <si>
    <t>4</t>
  </si>
  <si>
    <t>851896890</t>
  </si>
  <si>
    <t>113107223</t>
  </si>
  <si>
    <t>Odstranění podkladu z kameniva drceného tl přes 200 do 300 mm strojně pl přes 200 m2</t>
  </si>
  <si>
    <t>-1919119528</t>
  </si>
  <si>
    <t>VV</t>
  </si>
  <si>
    <t>"komunikace"</t>
  </si>
  <si>
    <t>516*1</t>
  </si>
  <si>
    <t>"přípojka"</t>
  </si>
  <si>
    <t>50*(3*1,5)</t>
  </si>
  <si>
    <t>Součet</t>
  </si>
  <si>
    <t>113107243</t>
  </si>
  <si>
    <t>Odstranění podkladu živičného tl přes 100 do 150 mm strojně pl přes 200 m2</t>
  </si>
  <si>
    <t>-1238439871</t>
  </si>
  <si>
    <t>113202111</t>
  </si>
  <si>
    <t>Vytrhání obrub krajníků obrubníků stojatých</t>
  </si>
  <si>
    <t>m</t>
  </si>
  <si>
    <t>-1025640433</t>
  </si>
  <si>
    <t>5</t>
  </si>
  <si>
    <t>119001401</t>
  </si>
  <si>
    <t>Dočasné zajištění potrubí ocelového nebo litinového DN do 200 mm</t>
  </si>
  <si>
    <t>1338577593</t>
  </si>
  <si>
    <t>6</t>
  </si>
  <si>
    <t>119001422</t>
  </si>
  <si>
    <t>Dočasné zajištění kabelů a kabelových tratí z 6 volně ložených kabelů</t>
  </si>
  <si>
    <t>2116196764</t>
  </si>
  <si>
    <t>7</t>
  </si>
  <si>
    <t>121151107</t>
  </si>
  <si>
    <t>Sejmutí ornice plochy do 100 m2 tl vrstvy přes 400 do 500 mm strojně</t>
  </si>
  <si>
    <t>-411689827</t>
  </si>
  <si>
    <t>11*1</t>
  </si>
  <si>
    <t>8</t>
  </si>
  <si>
    <t>132254205</t>
  </si>
  <si>
    <t>Hloubení zapažených rýh š do 2000 mm v hornině třídy těžitelnosti I skupiny 3 objem do 1000 m3</t>
  </si>
  <si>
    <t>m3</t>
  </si>
  <si>
    <t>-1869642948</t>
  </si>
  <si>
    <t>516*1*1,05</t>
  </si>
  <si>
    <t>"zeleň"</t>
  </si>
  <si>
    <t>11*1*1,5</t>
  </si>
  <si>
    <t>50*(3*1,5*1,05)</t>
  </si>
  <si>
    <t>9</t>
  </si>
  <si>
    <t>139001101</t>
  </si>
  <si>
    <t>Příplatek za ztížení vykopávky v blízkosti podzemního vedení</t>
  </si>
  <si>
    <t>654519634</t>
  </si>
  <si>
    <t>10</t>
  </si>
  <si>
    <t>151101101</t>
  </si>
  <si>
    <t>Zřízení příložného pažení a rozepření stěn rýh hl do 2 m</t>
  </si>
  <si>
    <t>-98551644</t>
  </si>
  <si>
    <t>11</t>
  </si>
  <si>
    <t>151101111</t>
  </si>
  <si>
    <t>Odstranění příložného pažení a rozepření stěn rýh hl do 2 m</t>
  </si>
  <si>
    <t>-1448091255</t>
  </si>
  <si>
    <t>12</t>
  </si>
  <si>
    <t>161102111</t>
  </si>
  <si>
    <t>Svislé přemístění výkopku do 2,5 m z kamenouhelných hlušin</t>
  </si>
  <si>
    <t>1290161359</t>
  </si>
  <si>
    <t>13</t>
  </si>
  <si>
    <t>162706211</t>
  </si>
  <si>
    <t>Vodorovné přemístění do 6000 m bez naložení výkopku z kamenouhelných hlušin</t>
  </si>
  <si>
    <t>1884924640</t>
  </si>
  <si>
    <t>14</t>
  </si>
  <si>
    <t>162706219</t>
  </si>
  <si>
    <t>Příplatek pro vodorovné přemístění bez naložení výkopku z kamenouhelných hlušin ZKD 1000 m</t>
  </si>
  <si>
    <t>867490891</t>
  </si>
  <si>
    <t>167151111</t>
  </si>
  <si>
    <t>Nakládání výkopku z hornin třídy těžitelnosti I skupiny 1 až 3 přes 100 m3</t>
  </si>
  <si>
    <t>449738837</t>
  </si>
  <si>
    <t>16</t>
  </si>
  <si>
    <t>171151103</t>
  </si>
  <si>
    <t>Uložení sypaniny z hornin soudržných do násypů zhutněných strojně</t>
  </si>
  <si>
    <t>-1747040973</t>
  </si>
  <si>
    <t>17</t>
  </si>
  <si>
    <t>174151101</t>
  </si>
  <si>
    <t>Zásyp jam, šachet rýh nebo kolem objektů sypaninou se zhutněním</t>
  </si>
  <si>
    <t>1371840411</t>
  </si>
  <si>
    <t>516*1*0,8</t>
  </si>
  <si>
    <t>11*1*1,4</t>
  </si>
  <si>
    <t>50*(3*1,5*0,8)</t>
  </si>
  <si>
    <t>18</t>
  </si>
  <si>
    <t>M</t>
  </si>
  <si>
    <t>58331200</t>
  </si>
  <si>
    <t>štěrkopísek netříděný</t>
  </si>
  <si>
    <t>t</t>
  </si>
  <si>
    <t>744685892</t>
  </si>
  <si>
    <t>608,2*2 'Přepočtené koeficientem množství</t>
  </si>
  <si>
    <t>19</t>
  </si>
  <si>
    <t>175151101</t>
  </si>
  <si>
    <t>Obsypání potrubí strojně sypaninou bez prohození, uloženou do 3 m</t>
  </si>
  <si>
    <t>455993848</t>
  </si>
  <si>
    <t>516*1*0,5</t>
  </si>
  <si>
    <t>11*1*0,5</t>
  </si>
  <si>
    <t>50*(3*1,5*0,5)</t>
  </si>
  <si>
    <t>20</t>
  </si>
  <si>
    <t>58331351</t>
  </si>
  <si>
    <t>kamenivo těžené drobné frakce 0/4</t>
  </si>
  <si>
    <t>870606124</t>
  </si>
  <si>
    <t>376*2 'Přepočtené koeficientem množství</t>
  </si>
  <si>
    <t>181351107</t>
  </si>
  <si>
    <t>Rozprostření ornice tl vrstvy přes 400 do 500 mm pl přes 100 do 500 m2 v rovině nebo ve svahu do 1:5 strojně</t>
  </si>
  <si>
    <t>1939559307</t>
  </si>
  <si>
    <t>Vodorovné konstrukce</t>
  </si>
  <si>
    <t>22</t>
  </si>
  <si>
    <t>451572111</t>
  </si>
  <si>
    <t>Lože pod potrubí otevřený výkop z kameniva drobného těženého</t>
  </si>
  <si>
    <t>-536033571</t>
  </si>
  <si>
    <t>516*1*0,1</t>
  </si>
  <si>
    <t>11*1*0,1</t>
  </si>
  <si>
    <t>50*(3*1,5*0,1)</t>
  </si>
  <si>
    <t>Komunikace pozemní</t>
  </si>
  <si>
    <t>23</t>
  </si>
  <si>
    <t>564931412</t>
  </si>
  <si>
    <t>Podklad z asfaltového recyklátu plochy přes 100 m2 tl 100 mm</t>
  </si>
  <si>
    <t>-1741495118</t>
  </si>
  <si>
    <t>Ostatní konstrukce a práce, bourání</t>
  </si>
  <si>
    <t>24</t>
  </si>
  <si>
    <t>919731123</t>
  </si>
  <si>
    <t>Zarovnání styčné plochy podkladu nebo krytu živičného tl přes 100 do 200 mm</t>
  </si>
  <si>
    <t>-1606123387</t>
  </si>
  <si>
    <t>25</t>
  </si>
  <si>
    <t>919735116</t>
  </si>
  <si>
    <t>Řezání stávajícího živičného krytu hl přes 250 do 300 mm</t>
  </si>
  <si>
    <t>-704337690</t>
  </si>
  <si>
    <t>997</t>
  </si>
  <si>
    <t>Přesun sutě</t>
  </si>
  <si>
    <t>26</t>
  </si>
  <si>
    <t>997002611</t>
  </si>
  <si>
    <t>Nakládání suti a vybouraných hmot</t>
  </si>
  <si>
    <t>-2122269682</t>
  </si>
  <si>
    <t>27</t>
  </si>
  <si>
    <t>997013873</t>
  </si>
  <si>
    <t>Poplatek za uložení stavebního odpadu na recyklační skládce (skládkovné) zeminy a kamení zatříděného do Katalogu odpadů pod kódem 17 05 04</t>
  </si>
  <si>
    <t>823709747</t>
  </si>
  <si>
    <t>794,55*1,9 'Přepočtené koeficientem množství</t>
  </si>
  <si>
    <t>28</t>
  </si>
  <si>
    <t>997013875</t>
  </si>
  <si>
    <t>Poplatek za uložení stavebního odpadu na recyklační skládce (skládkovné) asfaltového bez obsahu dehtu zatříděného do Katalogu odpadů pod kódem 17 03 02</t>
  </si>
  <si>
    <t>-308815533</t>
  </si>
  <si>
    <t>29</t>
  </si>
  <si>
    <t>997321511</t>
  </si>
  <si>
    <t>Vodorovná doprava suti a vybouraných hmot po suchu do 1 km</t>
  </si>
  <si>
    <t>-505774476</t>
  </si>
  <si>
    <t>30</t>
  </si>
  <si>
    <t>997321519</t>
  </si>
  <si>
    <t>Příplatek ZKD 1 km vodorovné dopravy suti a vybouraných hmot po suchu</t>
  </si>
  <si>
    <t>-1205702036</t>
  </si>
  <si>
    <t>998</t>
  </si>
  <si>
    <t>Přesun hmot</t>
  </si>
  <si>
    <t>31</t>
  </si>
  <si>
    <t>998276101</t>
  </si>
  <si>
    <t>Přesun hmot pro trubní vedení z trub z plastických hmot otevřený výkop</t>
  </si>
  <si>
    <t>-111526615</t>
  </si>
  <si>
    <t>2 - Hlavní rozpočtové náklady - kanalizace</t>
  </si>
  <si>
    <t xml:space="preserve">    8 - Trubní vedení</t>
  </si>
  <si>
    <t>-1366395292</t>
  </si>
  <si>
    <t>-1852679467</t>
  </si>
  <si>
    <t>"DN800 - 1000"</t>
  </si>
  <si>
    <t>449,01*2</t>
  </si>
  <si>
    <t>"DN400 - 500"</t>
  </si>
  <si>
    <t>87,09*1,5</t>
  </si>
  <si>
    <t>"šachta"</t>
  </si>
  <si>
    <t>13*2,5*2,5 - 3,3</t>
  </si>
  <si>
    <t>50*(3*1)</t>
  </si>
  <si>
    <t>1341573577</t>
  </si>
  <si>
    <t>115101201</t>
  </si>
  <si>
    <t>Čerpání vody na dopravní výšku do 10 m průměrný přítok do 500 l/min</t>
  </si>
  <si>
    <t>hod</t>
  </si>
  <si>
    <t>1990509208</t>
  </si>
  <si>
    <t>115101301</t>
  </si>
  <si>
    <t>Pohotovost čerpací soupravy pro dopravní výšku do 10 m přítok do 500 l/min</t>
  </si>
  <si>
    <t>den</t>
  </si>
  <si>
    <t>699336233</t>
  </si>
  <si>
    <t>1765877979</t>
  </si>
  <si>
    <t>1701305424</t>
  </si>
  <si>
    <t>122702119</t>
  </si>
  <si>
    <t>Příplatek za lepivost k odkopávkám a prokopávkám výsypek rozpojitelných bez předchozího rozrušení</t>
  </si>
  <si>
    <t>-1319966150</t>
  </si>
  <si>
    <t>132254206</t>
  </si>
  <si>
    <t>Hloubení zapažených rýh š do 2000 mm v hornině třídy těžitelnosti I skupiny 3 objem do 5000 m3</t>
  </si>
  <si>
    <t>1115547864</t>
  </si>
  <si>
    <t>449,01*2*2,65</t>
  </si>
  <si>
    <t>87,09*1,5*2,85</t>
  </si>
  <si>
    <t>13*(2,5*2,5*3,2)</t>
  </si>
  <si>
    <t>50*(3*1*2,3)</t>
  </si>
  <si>
    <t>"- bourání DN800"</t>
  </si>
  <si>
    <t>-426,71</t>
  </si>
  <si>
    <t>"- bourání DN500"</t>
  </si>
  <si>
    <t>-2,12</t>
  </si>
  <si>
    <t>"- bourání šachta"</t>
  </si>
  <si>
    <t>-11*3,95</t>
  </si>
  <si>
    <t>"- bourání přípojka"</t>
  </si>
  <si>
    <t>-50*0,053</t>
  </si>
  <si>
    <t>2081646591</t>
  </si>
  <si>
    <t>151811132</t>
  </si>
  <si>
    <t>Osazení pažicího boxu hl výkopu do 4 m š přes 1,2 do 2,5 m</t>
  </si>
  <si>
    <t>-715119591</t>
  </si>
  <si>
    <t>536,1*2*3,5</t>
  </si>
  <si>
    <t>151811232</t>
  </si>
  <si>
    <t>Odstranění pažicího boxu hl výkopu do 4 m š přes 1,2 do 2,5 m</t>
  </si>
  <si>
    <t>2122236453</t>
  </si>
  <si>
    <t>161102112</t>
  </si>
  <si>
    <t>Svislé přemístění výkopku do 4,0 m z kamenouhelných hlušin</t>
  </si>
  <si>
    <t>1963924813</t>
  </si>
  <si>
    <t>-1064380670</t>
  </si>
  <si>
    <t>1306843584</t>
  </si>
  <si>
    <t>-379682108</t>
  </si>
  <si>
    <t>55241406</t>
  </si>
  <si>
    <t>poklop šachtový s rámem DN 600 třída D400 s odvětráním</t>
  </si>
  <si>
    <t>kus</t>
  </si>
  <si>
    <t>-1647962555</t>
  </si>
  <si>
    <t>PFB.1120104OZ</t>
  </si>
  <si>
    <t>Prstenec šachtový vyrovnávací (OZ) TBW-Q.1 63/12</t>
  </si>
  <si>
    <t>785155487</t>
  </si>
  <si>
    <t>PFB.1120103OZ</t>
  </si>
  <si>
    <t>Prstenec šachtový vyrovnávací (OZ) TBW-Q.1 63/10</t>
  </si>
  <si>
    <t>-1328084627</t>
  </si>
  <si>
    <t>PFB.1120102OZ</t>
  </si>
  <si>
    <t>Prstenec šachtový vyrovnávací (OZ) TBW-Q.1 63/8</t>
  </si>
  <si>
    <t>-570149887</t>
  </si>
  <si>
    <t>PFB.1120101OZ</t>
  </si>
  <si>
    <t>Prstenec šachtový vyrovnávací (OZ) TBW-Q.1 63/6</t>
  </si>
  <si>
    <t>-38839302</t>
  </si>
  <si>
    <t>PFB.1120100OZ</t>
  </si>
  <si>
    <t>Prstenec šachtový vyrovnávací (OZ) TBW-Q.1 63/4</t>
  </si>
  <si>
    <t>203811238</t>
  </si>
  <si>
    <t>PFB.1121651</t>
  </si>
  <si>
    <t>Deska přechodová TZK-Q.1 120-100/25 typ Q.1</t>
  </si>
  <si>
    <t>214011175</t>
  </si>
  <si>
    <t>PFB.1121561</t>
  </si>
  <si>
    <t>Deska přechodováTZK-Q.1 150-100/25 typ Q.1</t>
  </si>
  <si>
    <t>1633158142</t>
  </si>
  <si>
    <t>PFB.1121104</t>
  </si>
  <si>
    <t>Konus TBR-Q.1 100-63/58/12 KPS</t>
  </si>
  <si>
    <t>-506231955</t>
  </si>
  <si>
    <t>PFB.1122103</t>
  </si>
  <si>
    <t>Skruž výšky 250 mm TBS-Q.1 100/25/12 PS</t>
  </si>
  <si>
    <t>625012696</t>
  </si>
  <si>
    <t>PFB.1122113</t>
  </si>
  <si>
    <t>Skruž výšky 500 mm TBS-Q.1 100/50/12 PS</t>
  </si>
  <si>
    <t>145827194</t>
  </si>
  <si>
    <t>PFB.1122123</t>
  </si>
  <si>
    <t>Skruž výšky 1000 mm TBS-Q.1 100/100/12 PS</t>
  </si>
  <si>
    <t>651681273</t>
  </si>
  <si>
    <t>PFB.1135105</t>
  </si>
  <si>
    <t>Dno jednolité šachtové KOMPAKT TBZ-Q.1 100/775 KOM tl. 15cm</t>
  </si>
  <si>
    <t>-1654882893</t>
  </si>
  <si>
    <t>PFB.1135601</t>
  </si>
  <si>
    <t xml:space="preserve">Dno jednolité šachtové KOMPAKT TBZ-Q.1 120/1130 KOM </t>
  </si>
  <si>
    <t>218840501</t>
  </si>
  <si>
    <t>PFB.1135651</t>
  </si>
  <si>
    <t>Dno jednolité šachtové KOMPAKT TBZ-Q.1 150/1388 KOM</t>
  </si>
  <si>
    <t>1598854111</t>
  </si>
  <si>
    <t>32</t>
  </si>
  <si>
    <t>59224348</t>
  </si>
  <si>
    <t>těsnění elastomerové pro spojení šachetních dílů DN 1000</t>
  </si>
  <si>
    <t>637552302</t>
  </si>
  <si>
    <t>33</t>
  </si>
  <si>
    <t>59224341</t>
  </si>
  <si>
    <t>těsnění elastomerové pro spojení šachetních dílů DN 1200</t>
  </si>
  <si>
    <t>1665278862</t>
  </si>
  <si>
    <t>34</t>
  </si>
  <si>
    <t>59224342</t>
  </si>
  <si>
    <t>těsnění elastomerové pro spojení šachetních dílů DN 1500</t>
  </si>
  <si>
    <t>1540528610</t>
  </si>
  <si>
    <t>35</t>
  </si>
  <si>
    <t>169638152</t>
  </si>
  <si>
    <t>"lože + obsyp + zásyp"</t>
  </si>
  <si>
    <t>125,991+967,143+1894,337</t>
  </si>
  <si>
    <t>36</t>
  </si>
  <si>
    <t>-1897033936</t>
  </si>
  <si>
    <t>"DN1000"</t>
  </si>
  <si>
    <t>265,73*2*1,15</t>
  </si>
  <si>
    <t>"DN800"</t>
  </si>
  <si>
    <t>183,28*2*1,4</t>
  </si>
  <si>
    <t>"DN500"</t>
  </si>
  <si>
    <t>6*1,5*2,15</t>
  </si>
  <si>
    <t>"DN400"</t>
  </si>
  <si>
    <t>81,09*1,5*2,4</t>
  </si>
  <si>
    <t>13*2,5*2,5*3,1-(13*1,975)</t>
  </si>
  <si>
    <t>50*3*1*1,55</t>
  </si>
  <si>
    <t>37</t>
  </si>
  <si>
    <t>314344919</t>
  </si>
  <si>
    <t>1894,337*2 'Přepočtené koeficientem množství</t>
  </si>
  <si>
    <t>38</t>
  </si>
  <si>
    <t>-1062215876</t>
  </si>
  <si>
    <t>265,73*2*1,32-272,7</t>
  </si>
  <si>
    <t>183,28*2*1,1-130,65</t>
  </si>
  <si>
    <t>6*1,5*0,97-2,11</t>
  </si>
  <si>
    <t>81,09*1,5*0,7-10,19</t>
  </si>
  <si>
    <t>13*2,5*2,5*1,6-(13*1,975)</t>
  </si>
  <si>
    <t>50*3*1*0,55-2,65</t>
  </si>
  <si>
    <t>39</t>
  </si>
  <si>
    <t>-703607617</t>
  </si>
  <si>
    <t>967,143*2 'Přepočtené koeficientem množství</t>
  </si>
  <si>
    <t>40</t>
  </si>
  <si>
    <t>451573111</t>
  </si>
  <si>
    <t>Lože pod potrubí otevřený výkop ze štěrkopísku</t>
  </si>
  <si>
    <t>-378149979</t>
  </si>
  <si>
    <t>449,01*2*0,1</t>
  </si>
  <si>
    <t>87,09*1,5*0,1</t>
  </si>
  <si>
    <t>13*(2,5*2,5*0,1)</t>
  </si>
  <si>
    <t>"kanalizační přípojka"</t>
  </si>
  <si>
    <t>50*(3*1*0,1)</t>
  </si>
  <si>
    <t>41</t>
  </si>
  <si>
    <t>452111111</t>
  </si>
  <si>
    <t>Osazení betonových pražců otevřený výkop pl do 25000 mm2</t>
  </si>
  <si>
    <t>1713752844</t>
  </si>
  <si>
    <t>42</t>
  </si>
  <si>
    <t>59223734</t>
  </si>
  <si>
    <t>podkladek pod trouby betonové/ŽB DN 600-800</t>
  </si>
  <si>
    <t>-1091944557</t>
  </si>
  <si>
    <t>43</t>
  </si>
  <si>
    <t>59223735</t>
  </si>
  <si>
    <t>podkladek pod trouby betonové/ŽB DN 1000-1200</t>
  </si>
  <si>
    <t>-2038288422</t>
  </si>
  <si>
    <t>44</t>
  </si>
  <si>
    <t>452311131</t>
  </si>
  <si>
    <t>Podkladní desky z betonu prostého bez zvýšených nároků na prostředí tř. C 12/15 otevřený výkop</t>
  </si>
  <si>
    <t>1269075566</t>
  </si>
  <si>
    <t>45</t>
  </si>
  <si>
    <t>452312131</t>
  </si>
  <si>
    <t>Sedlové lože z betonu prostého bez zvýšených nároků na prostředí tř. C 12/15 otevřený výkop</t>
  </si>
  <si>
    <t>-135923802</t>
  </si>
  <si>
    <t>265,73*2*0,3-(90,9)</t>
  </si>
  <si>
    <t>183,28*2*0,3-(43,55)</t>
  </si>
  <si>
    <t>46</t>
  </si>
  <si>
    <t>-651653722</t>
  </si>
  <si>
    <t>Trubní vedení</t>
  </si>
  <si>
    <t>47</t>
  </si>
  <si>
    <t>820441811</t>
  </si>
  <si>
    <t>Bourání stávajícího potrubí ze ŽB DN přes 400 do 600</t>
  </si>
  <si>
    <t>517626579</t>
  </si>
  <si>
    <t>48</t>
  </si>
  <si>
    <t>820491811</t>
  </si>
  <si>
    <t>Bourání stávajícího potrubí ze ŽB DN přes 800 do 1000</t>
  </si>
  <si>
    <t>184748982</t>
  </si>
  <si>
    <t>49</t>
  </si>
  <si>
    <t>822422112</t>
  </si>
  <si>
    <t>Montáž potrubí z trub TZH s integrovaným pryžovým těsněním otevřený výkop sklon do 20 % DN 500</t>
  </si>
  <si>
    <t>711572563</t>
  </si>
  <si>
    <t>50</t>
  </si>
  <si>
    <t>59222024</t>
  </si>
  <si>
    <t>trouba ŽB hrdlová DN 500</t>
  </si>
  <si>
    <t>-1016130224</t>
  </si>
  <si>
    <t>6*1,01 'Přepočtené koeficientem množství</t>
  </si>
  <si>
    <t>51</t>
  </si>
  <si>
    <t>822472112</t>
  </si>
  <si>
    <t>Montáž potrubí z trub TZH s integrovaným pryžovým těsněním otevřený výkop sklon do 20 % DN 800</t>
  </si>
  <si>
    <t>-1033825964</t>
  </si>
  <si>
    <t>52</t>
  </si>
  <si>
    <t>59222002</t>
  </si>
  <si>
    <t>trouba ŽB hrdlová DN 800</t>
  </si>
  <si>
    <t>1240925020</t>
  </si>
  <si>
    <t>183,28*1,01 'Přepočtené koeficientem množství</t>
  </si>
  <si>
    <t>53</t>
  </si>
  <si>
    <t>822492112</t>
  </si>
  <si>
    <t>Montáž potrubí z trub TZH s integrovaným pryžovým těsněním otevřený výkop sklon do 20 % DN 1000</t>
  </si>
  <si>
    <t>-715811179</t>
  </si>
  <si>
    <t>54</t>
  </si>
  <si>
    <t>59222003</t>
  </si>
  <si>
    <t>trouba ŽB hrdlová DN 1000</t>
  </si>
  <si>
    <t>-250543432</t>
  </si>
  <si>
    <t>265,73*1,01 'Přepočtené koeficientem množství</t>
  </si>
  <si>
    <t>55</t>
  </si>
  <si>
    <t>830361811</t>
  </si>
  <si>
    <t>Bourání stávajícího kameninového potrubí DN přes 150 do 250</t>
  </si>
  <si>
    <t>-2116405992</t>
  </si>
  <si>
    <t>56</t>
  </si>
  <si>
    <t>871310320</t>
  </si>
  <si>
    <t>Montáž kanalizačního potrubí hladkého plnostěnného SN 12 z polypropylenu DN 150 - přípojka</t>
  </si>
  <si>
    <t>-1369990509</t>
  </si>
  <si>
    <t>57</t>
  </si>
  <si>
    <t>28617031</t>
  </si>
  <si>
    <t>trubka kanalizační PP plnostěnná třívrstvá DN 150x3000mm SN12 - přípojka</t>
  </si>
  <si>
    <t>-1381689739</t>
  </si>
  <si>
    <t>150*1,015 'Přepočtené koeficientem množství</t>
  </si>
  <si>
    <t>58</t>
  </si>
  <si>
    <t>871390320</t>
  </si>
  <si>
    <t>Montáž kanalizačního potrubí hladkého plnostěnného SN 12 z polypropylenu DN 400</t>
  </si>
  <si>
    <t>1326513140</t>
  </si>
  <si>
    <t>59</t>
  </si>
  <si>
    <t>28617041</t>
  </si>
  <si>
    <t>trubka kanalizační PP plnostěnná třívrstvá DN 400x6000mm SN12</t>
  </si>
  <si>
    <t>-1749630668</t>
  </si>
  <si>
    <t>81,09*1,015 'Přepočtené koeficientem množství</t>
  </si>
  <si>
    <t>60</t>
  </si>
  <si>
    <t>890351851</t>
  </si>
  <si>
    <t>Bourání šachet ze ŽB strojně obestavěného prostoru přes 3 do 5 m3</t>
  </si>
  <si>
    <t>1735970529</t>
  </si>
  <si>
    <t>11*3,95</t>
  </si>
  <si>
    <t>61</t>
  </si>
  <si>
    <t>899311113</t>
  </si>
  <si>
    <t>Osazení poklopů s rámem hmotnosti přes 100 do 150 kg</t>
  </si>
  <si>
    <t>991592393</t>
  </si>
  <si>
    <t>62</t>
  </si>
  <si>
    <t>R00001</t>
  </si>
  <si>
    <t>Napojení stávající ŽB stoky DN800 na novou šachtu</t>
  </si>
  <si>
    <t>905504261</t>
  </si>
  <si>
    <t>63</t>
  </si>
  <si>
    <t>R00002</t>
  </si>
  <si>
    <t>Napojení stávajícího ŽB kanalizačního potrubí DN500 na nové kanalizační potrubí DN500 včetně tvarovek</t>
  </si>
  <si>
    <t>-1229177185</t>
  </si>
  <si>
    <t>64</t>
  </si>
  <si>
    <t>R00003</t>
  </si>
  <si>
    <t>Napojení stávajícího ŽB kanalizačního potrubí DN800 na nové ŽB kanalizační potrubí DN1000 včetně tvarovek</t>
  </si>
  <si>
    <t>-144583389</t>
  </si>
  <si>
    <t>65</t>
  </si>
  <si>
    <t>R00004</t>
  </si>
  <si>
    <t>Napojení stávající kanalizační přípojky na stoku PP navrtáním včetně tvarovek do DN 150</t>
  </si>
  <si>
    <t>777864258</t>
  </si>
  <si>
    <t>66</t>
  </si>
  <si>
    <t>R00005</t>
  </si>
  <si>
    <t>Napojení stávajícíc kanalizační přípojky na stoku ŽB navrtáním včetně tvarovek do DN 150</t>
  </si>
  <si>
    <t>-1969868215</t>
  </si>
  <si>
    <t>67</t>
  </si>
  <si>
    <t>R00006</t>
  </si>
  <si>
    <t>Montáž spojek/redukcí na kanalizační přípojku z PP/PVC/kamenina včetně tvarovek DN 150</t>
  </si>
  <si>
    <t>-837521527</t>
  </si>
  <si>
    <t>68</t>
  </si>
  <si>
    <t>R00007</t>
  </si>
  <si>
    <t>Kompletace šachet - osazení šachtových dílců, komplet šachta</t>
  </si>
  <si>
    <t>66828374</t>
  </si>
  <si>
    <t>69</t>
  </si>
  <si>
    <t>-957580569</t>
  </si>
  <si>
    <t>70</t>
  </si>
  <si>
    <t>997013862</t>
  </si>
  <si>
    <t>Poplatek za uložení stavebního odpadu na recyklační skládce (skládkovné) z armovaného betonu kód odpadu 17 01 01</t>
  </si>
  <si>
    <t>1742668617</t>
  </si>
  <si>
    <t>71</t>
  </si>
  <si>
    <t>1021688653</t>
  </si>
  <si>
    <t>72</t>
  </si>
  <si>
    <t>1430290981</t>
  </si>
  <si>
    <t>73</t>
  </si>
  <si>
    <t>295294957</t>
  </si>
  <si>
    <t>74</t>
  </si>
  <si>
    <t>348103795</t>
  </si>
  <si>
    <t>75</t>
  </si>
  <si>
    <t>998274101</t>
  </si>
  <si>
    <t>Přesun hmot pro trubní vedení z trub betonových otevřený výkop</t>
  </si>
  <si>
    <t>347139754</t>
  </si>
  <si>
    <t>76</t>
  </si>
  <si>
    <t>48130101</t>
  </si>
  <si>
    <t>3 - Vedlejší rozpočtové náklady</t>
  </si>
  <si>
    <t xml:space="preserve">    3 - Svislé a kompletní konstrukce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</si>
  <si>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</si>
  <si>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</si>
  <si>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</si>
  <si>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</si>
  <si>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</si>
  <si>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Svislé a kompletní konstrukce</t>
  </si>
  <si>
    <t>359901211</t>
  </si>
  <si>
    <t>Monitoring stoky jakékoli výšky na nové kanalizaci</t>
  </si>
  <si>
    <t>1336633649</t>
  </si>
  <si>
    <t>VRN</t>
  </si>
  <si>
    <t>VRN1</t>
  </si>
  <si>
    <t>Průzkumné, geodetické a projektové práce</t>
  </si>
  <si>
    <t>012203000</t>
  </si>
  <si>
    <t>Geodetické práce při provádění stavby - geodetické zaměření skutečného stavu - voda + kanál</t>
  </si>
  <si>
    <t>komplet</t>
  </si>
  <si>
    <t>1024</t>
  </si>
  <si>
    <t>1724245073</t>
  </si>
  <si>
    <t>012303000</t>
  </si>
  <si>
    <t>Geodetické práce po výstavbě - vyhotovení geometrického plánu voda + kanál</t>
  </si>
  <si>
    <t>ks</t>
  </si>
  <si>
    <t>-1396219169</t>
  </si>
  <si>
    <t>013254000</t>
  </si>
  <si>
    <t>Dokumentace skutečného provedení stavby</t>
  </si>
  <si>
    <t>-600682815</t>
  </si>
  <si>
    <t>VRN3</t>
  </si>
  <si>
    <t>Zařízení staveniště</t>
  </si>
  <si>
    <t>031002000</t>
  </si>
  <si>
    <t>Související práce pro zařízení staveniště</t>
  </si>
  <si>
    <t>329561623</t>
  </si>
  <si>
    <t>032002000</t>
  </si>
  <si>
    <t>Vybavení staveniště</t>
  </si>
  <si>
    <t>1884823892</t>
  </si>
  <si>
    <t>033002000</t>
  </si>
  <si>
    <t>Připojení staveniště na inženýrské sítě</t>
  </si>
  <si>
    <t>-2049007114</t>
  </si>
  <si>
    <t>034002000</t>
  </si>
  <si>
    <t>Zabezpečení staveniště - proti pádu osob a zvěře, proti neoprávněnému vstupu</t>
  </si>
  <si>
    <t>1279824517</t>
  </si>
  <si>
    <t>039002000</t>
  </si>
  <si>
    <t>Zrušení zařízení staveniště</t>
  </si>
  <si>
    <t>-1681112754</t>
  </si>
  <si>
    <t>VRN4</t>
  </si>
  <si>
    <t>Inženýrská činnost</t>
  </si>
  <si>
    <t>043144000</t>
  </si>
  <si>
    <t>Zkoušky těsnosti kanalizačního potrubí zkouška těsnosti kanalizačního potrubí vodou</t>
  </si>
  <si>
    <t>1621964899</t>
  </si>
  <si>
    <t>043144001</t>
  </si>
  <si>
    <t>Zkoušky těsnosti kanalizačního potrubí zabezpečení konců kanalizačního potrubí při tlakových zkouškách vodou</t>
  </si>
  <si>
    <t>úsek</t>
  </si>
  <si>
    <t>1043943859</t>
  </si>
  <si>
    <t>043154000</t>
  </si>
  <si>
    <t>Zkoušky hutnicí - statická zatěžovací zkouška</t>
  </si>
  <si>
    <t>-201917208</t>
  </si>
  <si>
    <t>049002000</t>
  </si>
  <si>
    <t>Ostatní inženýrská činnost - vytýčení dosavadních inženýrských sítí na staveništi a jejich označení dle platných předpisů</t>
  </si>
  <si>
    <t>100510976</t>
  </si>
  <si>
    <t>VRN7</t>
  </si>
  <si>
    <t>Provozní vlivy</t>
  </si>
  <si>
    <t>072002000</t>
  </si>
  <si>
    <t>Silniční provoz - zajištění dopravního značení, povolení vč. osazení dopravních značek</t>
  </si>
  <si>
    <t>-440219069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</si>
</sst>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26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29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Lednice, ul. Komenského - oprava vodovodu a kanalizace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Lednice na Moravě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7. 6. 2023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Vodovody a kanalizace Břeclav,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Vodovody a kanalizace Břeclav, a.s.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Ing. Patrik Osička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Hlavní rozpočtové nák...'!J30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'1 - Hlavní rozpočtové nák...'!P123</f>
        <v>0</v>
      </c>
      <c r="AV95" s="128">
        <f>'1 - Hlavní rozpočtové nák...'!J33</f>
        <v>0</v>
      </c>
      <c r="AW95" s="128">
        <f>'1 - Hlavní rozpočtové nák...'!J34</f>
        <v>0</v>
      </c>
      <c r="AX95" s="128">
        <f>'1 - Hlavní rozpočtové nák...'!J35</f>
        <v>0</v>
      </c>
      <c r="AY95" s="128">
        <f>'1 - Hlavní rozpočtové nák...'!J36</f>
        <v>0</v>
      </c>
      <c r="AZ95" s="128">
        <f>'1 - Hlavní rozpočtové nák...'!F33</f>
        <v>0</v>
      </c>
      <c r="BA95" s="128">
        <f>'1 - Hlavní rozpočtové nák...'!F34</f>
        <v>0</v>
      </c>
      <c r="BB95" s="128">
        <f>'1 - Hlavní rozpočtové nák...'!F35</f>
        <v>0</v>
      </c>
      <c r="BC95" s="128">
        <f>'1 - Hlavní rozpočtové nák...'!F36</f>
        <v>0</v>
      </c>
      <c r="BD95" s="130">
        <f>'1 - Hlavní rozpočtové nák...'!F37</f>
        <v>0</v>
      </c>
      <c r="BE95" s="7"/>
      <c r="BT95" s="131" t="s">
        <v>82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81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Hlavní rozpočtové nák...'!J30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'2 - Hlavní rozpočtové nák...'!P123</f>
        <v>0</v>
      </c>
      <c r="AV96" s="128">
        <f>'2 - Hlavní rozpočtové nák...'!J33</f>
        <v>0</v>
      </c>
      <c r="AW96" s="128">
        <f>'2 - Hlavní rozpočtové nák...'!J34</f>
        <v>0</v>
      </c>
      <c r="AX96" s="128">
        <f>'2 - Hlavní rozpočtové nák...'!J35</f>
        <v>0</v>
      </c>
      <c r="AY96" s="128">
        <f>'2 - Hlavní rozpočtové nák...'!J36</f>
        <v>0</v>
      </c>
      <c r="AZ96" s="128">
        <f>'2 - Hlavní rozpočtové nák...'!F33</f>
        <v>0</v>
      </c>
      <c r="BA96" s="128">
        <f>'2 - Hlavní rozpočtové nák...'!F34</f>
        <v>0</v>
      </c>
      <c r="BB96" s="128">
        <f>'2 - Hlavní rozpočtové nák...'!F35</f>
        <v>0</v>
      </c>
      <c r="BC96" s="128">
        <f>'2 - Hlavní rozpočtové nák...'!F36</f>
        <v>0</v>
      </c>
      <c r="BD96" s="130">
        <f>'2 - Hlavní rozpočtové nák...'!F37</f>
        <v>0</v>
      </c>
      <c r="BE96" s="7"/>
      <c r="BT96" s="131" t="s">
        <v>82</v>
      </c>
      <c r="BV96" s="131" t="s">
        <v>79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81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Vedlejší rozpočtové 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32">
        <v>0</v>
      </c>
      <c r="AT97" s="133">
        <f>ROUND(SUM(AV97:AW97),2)</f>
        <v>0</v>
      </c>
      <c r="AU97" s="134">
        <f>'3 - Vedlejší rozpočtové n...'!P123</f>
        <v>0</v>
      </c>
      <c r="AV97" s="133">
        <f>'3 - Vedlejší rozpočtové n...'!J33</f>
        <v>0</v>
      </c>
      <c r="AW97" s="133">
        <f>'3 - Vedlejší rozpočtové n...'!J34</f>
        <v>0</v>
      </c>
      <c r="AX97" s="133">
        <f>'3 - Vedlejší rozpočtové n...'!J35</f>
        <v>0</v>
      </c>
      <c r="AY97" s="133">
        <f>'3 - Vedlejší rozpočtové n...'!J36</f>
        <v>0</v>
      </c>
      <c r="AZ97" s="133">
        <f>'3 - Vedlejší rozpočtové n...'!F33</f>
        <v>0</v>
      </c>
      <c r="BA97" s="133">
        <f>'3 - Vedlejší rozpočtové n...'!F34</f>
        <v>0</v>
      </c>
      <c r="BB97" s="133">
        <f>'3 - Vedlejší rozpočtové n...'!F35</f>
        <v>0</v>
      </c>
      <c r="BC97" s="133">
        <f>'3 - Vedlejší rozpočtové n...'!F36</f>
        <v>0</v>
      </c>
      <c r="BD97" s="135">
        <f>'3 - Vedlejší rozpočtové n...'!F37</f>
        <v>0</v>
      </c>
      <c r="BE97" s="7"/>
      <c r="BT97" s="131" t="s">
        <v>82</v>
      </c>
      <c r="BV97" s="131" t="s">
        <v>79</v>
      </c>
      <c r="BW97" s="131" t="s">
        <v>91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nOEf77/EDd7R6d+Le03Dfa8IyqS1ZLElzY+6NiyNcPmK2FyvJPi1WO3d8+X+pubGKP4JsQXFr0xDNNdCvAa+bA==" hashValue="85ucM2yMkrX1MjuVhOZJggLzefBS4cgj9QNHqz3Q/0rcte3GAL24XmwyLxyZB8zkw+DdDdyhA1yiQymU0SZEN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Hlavní rozpočtové nák...'!C2" display="/"/>
    <hyperlink ref="A96" location="'2 - Hlavní rozpočtové nák...'!C2" display="/"/>
    <hyperlink ref="A97" location="'3 - Vedlejší 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Lednice, ul. Komenského - oprava vodovodu a kanalizace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26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27</v>
      </c>
      <c r="F21" s="38"/>
      <c r="G21" s="38"/>
      <c r="H21" s="38"/>
      <c r="I21" s="140" t="s">
        <v>28</v>
      </c>
      <c r="J21" s="143" t="s">
        <v>29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ROUND((SUM(BE123:BE203)),  2)</f>
        <v>0</v>
      </c>
      <c r="G33" s="38"/>
      <c r="H33" s="38"/>
      <c r="I33" s="155">
        <v>0.20999999999999999</v>
      </c>
      <c r="J33" s="154">
        <f>ROUND(((SUM(BE123:BE203))*I33),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ROUND((SUM(BF123:BF203)),  2)</f>
        <v>0</v>
      </c>
      <c r="G34" s="38"/>
      <c r="H34" s="38"/>
      <c r="I34" s="155">
        <v>0.14999999999999999</v>
      </c>
      <c r="J34" s="154">
        <f>ROUND(((SUM(BF123:BF203))*I34),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ROUND((SUM(BH123:BH203)),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Lednice, ul. Komenského - oprava vodovodu a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Hlavní rozpočtové náklady -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Lednice na Moravě</v>
      </c>
      <c r="G89" s="40"/>
      <c r="H89" s="40"/>
      <c r="I89" s="32" t="s">
        <v>22</v>
      </c>
      <c r="J89" s="79" t="str">
        <f>IF(J12="","",J12)</f>
        <v>7. 6. 2023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Vodovody a kanalizace Břeclav, a.s.</v>
      </c>
      <c r="G91" s="40"/>
      <c r="H91" s="40"/>
      <c r="I91" s="32" t="s">
        <v>32</v>
      </c>
      <c r="J91" s="36" t="str">
        <f>E21</f>
        <v>Vodovody a kanalizace Břeclav,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Ing. Patrik Osička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J176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J185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J192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105</v>
      </c>
      <c r="E102" s="188"/>
      <c r="F102" s="188"/>
      <c r="G102" s="188"/>
      <c r="H102" s="188"/>
      <c r="I102" s="188"/>
      <c r="J102" s="189">
        <f>J195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J202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Lednice, ul. Komenského - oprava vodovodu a kanalizace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1 - Hlavní rozpočtové náklady - vodovod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Lednice na Moravě</v>
      </c>
      <c r="G117" s="40"/>
      <c r="H117" s="40"/>
      <c r="I117" s="32" t="s">
        <v>22</v>
      </c>
      <c r="J117" s="79" t="str">
        <f>IF(J12="","",J12)</f>
        <v>7. 6. 2023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E15</f>
        <v>Vodovody a kanalizace Břeclav, a.s.</v>
      </c>
      <c r="G119" s="40"/>
      <c r="H119" s="40"/>
      <c r="I119" s="32" t="s">
        <v>32</v>
      </c>
      <c r="J119" s="36" t="str">
        <f>E21</f>
        <v>Vodovody a kanalizace Břeclav,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Ing. Patrik Osička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108</v>
      </c>
      <c r="D122" s="194" t="s">
        <v>62</v>
      </c>
      <c r="E122" s="194" t="s">
        <v>58</v>
      </c>
      <c r="F122" s="194" t="s">
        <v>59</v>
      </c>
      <c r="G122" s="194" t="s">
        <v>109</v>
      </c>
      <c r="H122" s="194" t="s">
        <v>110</v>
      </c>
      <c r="I122" s="194" t="s">
        <v>111</v>
      </c>
      <c r="J122" s="195" t="s">
        <v>97</v>
      </c>
      <c r="K122" s="196" t="s">
        <v>112</v>
      </c>
      <c r="L122" s="197"/>
      <c r="M122" s="100" t="s">
        <v>1</v>
      </c>
      <c r="N122" s="101" t="s">
        <v>41</v>
      </c>
      <c r="O122" s="101" t="s">
        <v>113</v>
      </c>
      <c r="P122" s="101" t="s">
        <v>114</v>
      </c>
      <c r="Q122" s="101" t="s">
        <v>115</v>
      </c>
      <c r="R122" s="101" t="s">
        <v>116</v>
      </c>
      <c r="S122" s="101" t="s">
        <v>117</v>
      </c>
      <c r="T122" s="102" t="s">
        <v>118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119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1970.8013300000002</v>
      </c>
      <c r="S123" s="104"/>
      <c r="T123" s="201">
        <f>T124</f>
        <v>570.44600000000003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99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120</v>
      </c>
      <c r="F124" s="206" t="s">
        <v>121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P125+P176+P185+P192+P195+P202</f>
        <v>0</v>
      </c>
      <c r="Q124" s="211"/>
      <c r="R124" s="212">
        <f>R125+R176+R185+R192+R195+R202</f>
        <v>1970.8013300000002</v>
      </c>
      <c r="S124" s="211"/>
      <c r="T124" s="213">
        <f>T125+T176+T185+T192+T195+T202</f>
        <v>570.44600000000003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76</v>
      </c>
      <c r="AU124" s="215" t="s">
        <v>77</v>
      </c>
      <c r="AY124" s="214" t="s">
        <v>122</v>
      </c>
      <c r="BK124" s="216">
        <f>BK125+BK176+BK185+BK192+BK195+BK202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82</v>
      </c>
      <c r="F125" s="217" t="s">
        <v>123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SUM(P126:P175)</f>
        <v>0</v>
      </c>
      <c r="Q125" s="211"/>
      <c r="R125" s="212">
        <f>SUM(R126:R175)</f>
        <v>1970.8009100000002</v>
      </c>
      <c r="S125" s="211"/>
      <c r="T125" s="213">
        <f>SUM(T126:T175)</f>
        <v>570.44600000000003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82</v>
      </c>
      <c r="AT125" s="215" t="s">
        <v>76</v>
      </c>
      <c r="AU125" s="215" t="s">
        <v>82</v>
      </c>
      <c r="AY125" s="214" t="s">
        <v>122</v>
      </c>
      <c r="BK125" s="216">
        <f>SUM(BK126:BK175)</f>
        <v>0</v>
      </c>
    </row>
    <row r="126" s="2" customFormat="1" ht="33" customHeight="1">
      <c r="A126" s="38"/>
      <c r="B126" s="39"/>
      <c r="C126" s="219" t="s">
        <v>82</v>
      </c>
      <c r="D126" s="219" t="s">
        <v>124</v>
      </c>
      <c r="E126" s="220" t="s">
        <v>125</v>
      </c>
      <c r="F126" s="221" t="s">
        <v>126</v>
      </c>
      <c r="G126" s="222" t="s">
        <v>127</v>
      </c>
      <c r="H126" s="223">
        <v>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42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128</v>
      </c>
      <c r="AT126" s="231" t="s">
        <v>124</v>
      </c>
      <c r="AU126" s="231" t="s">
        <v>86</v>
      </c>
      <c r="AY126" s="17" t="s">
        <v>122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128</v>
      </c>
      <c r="BM126" s="231" t="s">
        <v>129</v>
      </c>
    </row>
    <row r="127" s="2" customFormat="1" ht="24.15" customHeight="1">
      <c r="A127" s="38"/>
      <c r="B127" s="39"/>
      <c r="C127" s="219" t="s">
        <v>86</v>
      </c>
      <c r="D127" s="219" t="s">
        <v>124</v>
      </c>
      <c r="E127" s="220" t="s">
        <v>130</v>
      </c>
      <c r="F127" s="221" t="s">
        <v>131</v>
      </c>
      <c r="G127" s="222" t="s">
        <v>127</v>
      </c>
      <c r="H127" s="223">
        <v>741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0.44</v>
      </c>
      <c r="T127" s="230">
        <f>S127*H127</f>
        <v>326.04000000000002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128</v>
      </c>
      <c r="AT127" s="231" t="s">
        <v>124</v>
      </c>
      <c r="AU127" s="231" t="s">
        <v>86</v>
      </c>
      <c r="AY127" s="17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128</v>
      </c>
      <c r="BM127" s="231" t="s">
        <v>132</v>
      </c>
    </row>
    <row r="128" s="13" customFormat="1">
      <c r="A128" s="13"/>
      <c r="B128" s="233"/>
      <c r="C128" s="234"/>
      <c r="D128" s="235" t="s">
        <v>133</v>
      </c>
      <c r="E128" s="236" t="s">
        <v>1</v>
      </c>
      <c r="F128" s="237" t="s">
        <v>134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133</v>
      </c>
      <c r="AU128" s="243" t="s">
        <v>86</v>
      </c>
      <c r="AV128" s="13" t="s">
        <v>82</v>
      </c>
      <c r="AW128" s="13" t="s">
        <v>33</v>
      </c>
      <c r="AX128" s="13" t="s">
        <v>77</v>
      </c>
      <c r="AY128" s="243" t="s">
        <v>122</v>
      </c>
    </row>
    <row r="129" s="14" customFormat="1">
      <c r="A129" s="14"/>
      <c r="B129" s="244"/>
      <c r="C129" s="245"/>
      <c r="D129" s="235" t="s">
        <v>133</v>
      </c>
      <c r="E129" s="246" t="s">
        <v>1</v>
      </c>
      <c r="F129" s="247" t="s">
        <v>135</v>
      </c>
      <c r="G129" s="245"/>
      <c r="H129" s="248">
        <v>516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133</v>
      </c>
      <c r="AU129" s="254" t="s">
        <v>86</v>
      </c>
      <c r="AV129" s="14" t="s">
        <v>86</v>
      </c>
      <c r="AW129" s="14" t="s">
        <v>33</v>
      </c>
      <c r="AX129" s="14" t="s">
        <v>77</v>
      </c>
      <c r="AY129" s="254" t="s">
        <v>122</v>
      </c>
    </row>
    <row r="130" s="13" customFormat="1">
      <c r="A130" s="13"/>
      <c r="B130" s="233"/>
      <c r="C130" s="234"/>
      <c r="D130" s="235" t="s">
        <v>133</v>
      </c>
      <c r="E130" s="236" t="s">
        <v>1</v>
      </c>
      <c r="F130" s="237" t="s">
        <v>136</v>
      </c>
      <c r="G130" s="234"/>
      <c r="H130" s="236" t="s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133</v>
      </c>
      <c r="AU130" s="243" t="s">
        <v>86</v>
      </c>
      <c r="AV130" s="13" t="s">
        <v>82</v>
      </c>
      <c r="AW130" s="13" t="s">
        <v>33</v>
      </c>
      <c r="AX130" s="13" t="s">
        <v>77</v>
      </c>
      <c r="AY130" s="243" t="s">
        <v>122</v>
      </c>
    </row>
    <row r="131" s="14" customFormat="1">
      <c r="A131" s="14"/>
      <c r="B131" s="244"/>
      <c r="C131" s="245"/>
      <c r="D131" s="235" t="s">
        <v>133</v>
      </c>
      <c r="E131" s="246" t="s">
        <v>1</v>
      </c>
      <c r="F131" s="247" t="s">
        <v>137</v>
      </c>
      <c r="G131" s="245"/>
      <c r="H131" s="248">
        <v>225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133</v>
      </c>
      <c r="AU131" s="254" t="s">
        <v>86</v>
      </c>
      <c r="AV131" s="14" t="s">
        <v>86</v>
      </c>
      <c r="AW131" s="14" t="s">
        <v>33</v>
      </c>
      <c r="AX131" s="14" t="s">
        <v>77</v>
      </c>
      <c r="AY131" s="254" t="s">
        <v>122</v>
      </c>
    </row>
    <row r="132" s="15" customFormat="1">
      <c r="A132" s="15"/>
      <c r="B132" s="255"/>
      <c r="C132" s="256"/>
      <c r="D132" s="235" t="s">
        <v>133</v>
      </c>
      <c r="E132" s="257" t="s">
        <v>1</v>
      </c>
      <c r="F132" s="258" t="s">
        <v>138</v>
      </c>
      <c r="G132" s="256"/>
      <c r="H132" s="259">
        <v>741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133</v>
      </c>
      <c r="AU132" s="265" t="s">
        <v>86</v>
      </c>
      <c r="AV132" s="15" t="s">
        <v>128</v>
      </c>
      <c r="AW132" s="15" t="s">
        <v>33</v>
      </c>
      <c r="AX132" s="15" t="s">
        <v>82</v>
      </c>
      <c r="AY132" s="265" t="s">
        <v>122</v>
      </c>
    </row>
    <row r="133" s="2" customFormat="1" ht="24.15" customHeight="1">
      <c r="A133" s="38"/>
      <c r="B133" s="39"/>
      <c r="C133" s="219" t="s">
        <v>89</v>
      </c>
      <c r="D133" s="219" t="s">
        <v>124</v>
      </c>
      <c r="E133" s="220" t="s">
        <v>139</v>
      </c>
      <c r="F133" s="221" t="s">
        <v>140</v>
      </c>
      <c r="G133" s="222" t="s">
        <v>127</v>
      </c>
      <c r="H133" s="223">
        <v>741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42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0.316</v>
      </c>
      <c r="T133" s="230">
        <f>S133*H133</f>
        <v>234.15600000000001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128</v>
      </c>
      <c r="AT133" s="231" t="s">
        <v>124</v>
      </c>
      <c r="AU133" s="231" t="s">
        <v>86</v>
      </c>
      <c r="AY133" s="17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128</v>
      </c>
      <c r="BM133" s="231" t="s">
        <v>141</v>
      </c>
    </row>
    <row r="134" s="2" customFormat="1" ht="16.5" customHeight="1">
      <c r="A134" s="38"/>
      <c r="B134" s="39"/>
      <c r="C134" s="219" t="s">
        <v>128</v>
      </c>
      <c r="D134" s="219" t="s">
        <v>124</v>
      </c>
      <c r="E134" s="220" t="s">
        <v>142</v>
      </c>
      <c r="F134" s="221" t="s">
        <v>143</v>
      </c>
      <c r="G134" s="222" t="s">
        <v>144</v>
      </c>
      <c r="H134" s="223">
        <v>50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42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0.20499999999999999</v>
      </c>
      <c r="T134" s="230">
        <f>S134*H134</f>
        <v>10.25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128</v>
      </c>
      <c r="AT134" s="231" t="s">
        <v>124</v>
      </c>
      <c r="AU134" s="231" t="s">
        <v>86</v>
      </c>
      <c r="AY134" s="17" t="s">
        <v>122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128</v>
      </c>
      <c r="BM134" s="231" t="s">
        <v>145</v>
      </c>
    </row>
    <row r="135" s="2" customFormat="1" ht="24.15" customHeight="1">
      <c r="A135" s="38"/>
      <c r="B135" s="39"/>
      <c r="C135" s="219" t="s">
        <v>146</v>
      </c>
      <c r="D135" s="219" t="s">
        <v>124</v>
      </c>
      <c r="E135" s="220" t="s">
        <v>147</v>
      </c>
      <c r="F135" s="221" t="s">
        <v>148</v>
      </c>
      <c r="G135" s="222" t="s">
        <v>144</v>
      </c>
      <c r="H135" s="223">
        <v>19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0.0086800000000000002</v>
      </c>
      <c r="R135" s="229">
        <f>Q135*H135</f>
        <v>0.16492000000000001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128</v>
      </c>
      <c r="AT135" s="231" t="s">
        <v>124</v>
      </c>
      <c r="AU135" s="231" t="s">
        <v>86</v>
      </c>
      <c r="AY135" s="17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128</v>
      </c>
      <c r="BM135" s="231" t="s">
        <v>149</v>
      </c>
    </row>
    <row r="136" s="2" customFormat="1" ht="24.15" customHeight="1">
      <c r="A136" s="38"/>
      <c r="B136" s="39"/>
      <c r="C136" s="219" t="s">
        <v>150</v>
      </c>
      <c r="D136" s="219" t="s">
        <v>124</v>
      </c>
      <c r="E136" s="220" t="s">
        <v>151</v>
      </c>
      <c r="F136" s="221" t="s">
        <v>152</v>
      </c>
      <c r="G136" s="222" t="s">
        <v>144</v>
      </c>
      <c r="H136" s="223">
        <v>15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42</v>
      </c>
      <c r="O136" s="91"/>
      <c r="P136" s="229">
        <f>O136*H136</f>
        <v>0</v>
      </c>
      <c r="Q136" s="229">
        <v>0.06053</v>
      </c>
      <c r="R136" s="229">
        <f>Q136*H136</f>
        <v>0.90795000000000003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128</v>
      </c>
      <c r="AT136" s="231" t="s">
        <v>124</v>
      </c>
      <c r="AU136" s="231" t="s">
        <v>86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128</v>
      </c>
      <c r="BM136" s="231" t="s">
        <v>153</v>
      </c>
    </row>
    <row r="137" s="2" customFormat="1" ht="24.15" customHeight="1">
      <c r="A137" s="38"/>
      <c r="B137" s="39"/>
      <c r="C137" s="219" t="s">
        <v>154</v>
      </c>
      <c r="D137" s="219" t="s">
        <v>124</v>
      </c>
      <c r="E137" s="220" t="s">
        <v>155</v>
      </c>
      <c r="F137" s="221" t="s">
        <v>156</v>
      </c>
      <c r="G137" s="222" t="s">
        <v>127</v>
      </c>
      <c r="H137" s="223">
        <v>11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128</v>
      </c>
      <c r="AT137" s="231" t="s">
        <v>124</v>
      </c>
      <c r="AU137" s="231" t="s">
        <v>86</v>
      </c>
      <c r="AY137" s="17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128</v>
      </c>
      <c r="BM137" s="231" t="s">
        <v>157</v>
      </c>
    </row>
    <row r="138" s="14" customFormat="1">
      <c r="A138" s="14"/>
      <c r="B138" s="244"/>
      <c r="C138" s="245"/>
      <c r="D138" s="235" t="s">
        <v>133</v>
      </c>
      <c r="E138" s="246" t="s">
        <v>1</v>
      </c>
      <c r="F138" s="247" t="s">
        <v>158</v>
      </c>
      <c r="G138" s="245"/>
      <c r="H138" s="248">
        <v>11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133</v>
      </c>
      <c r="AU138" s="254" t="s">
        <v>86</v>
      </c>
      <c r="AV138" s="14" t="s">
        <v>86</v>
      </c>
      <c r="AW138" s="14" t="s">
        <v>33</v>
      </c>
      <c r="AX138" s="14" t="s">
        <v>82</v>
      </c>
      <c r="AY138" s="254" t="s">
        <v>122</v>
      </c>
    </row>
    <row r="139" s="2" customFormat="1" ht="33" customHeight="1">
      <c r="A139" s="38"/>
      <c r="B139" s="39"/>
      <c r="C139" s="219" t="s">
        <v>159</v>
      </c>
      <c r="D139" s="219" t="s">
        <v>124</v>
      </c>
      <c r="E139" s="220" t="s">
        <v>160</v>
      </c>
      <c r="F139" s="221" t="s">
        <v>161</v>
      </c>
      <c r="G139" s="222" t="s">
        <v>162</v>
      </c>
      <c r="H139" s="223">
        <v>794.54999999999995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42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128</v>
      </c>
      <c r="AT139" s="231" t="s">
        <v>124</v>
      </c>
      <c r="AU139" s="231" t="s">
        <v>86</v>
      </c>
      <c r="AY139" s="17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128</v>
      </c>
      <c r="BM139" s="231" t="s">
        <v>163</v>
      </c>
    </row>
    <row r="140" s="13" customFormat="1">
      <c r="A140" s="13"/>
      <c r="B140" s="233"/>
      <c r="C140" s="234"/>
      <c r="D140" s="235" t="s">
        <v>133</v>
      </c>
      <c r="E140" s="236" t="s">
        <v>1</v>
      </c>
      <c r="F140" s="237" t="s">
        <v>134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133</v>
      </c>
      <c r="AU140" s="243" t="s">
        <v>86</v>
      </c>
      <c r="AV140" s="13" t="s">
        <v>82</v>
      </c>
      <c r="AW140" s="13" t="s">
        <v>33</v>
      </c>
      <c r="AX140" s="13" t="s">
        <v>77</v>
      </c>
      <c r="AY140" s="243" t="s">
        <v>122</v>
      </c>
    </row>
    <row r="141" s="14" customFormat="1">
      <c r="A141" s="14"/>
      <c r="B141" s="244"/>
      <c r="C141" s="245"/>
      <c r="D141" s="235" t="s">
        <v>133</v>
      </c>
      <c r="E141" s="246" t="s">
        <v>1</v>
      </c>
      <c r="F141" s="247" t="s">
        <v>164</v>
      </c>
      <c r="G141" s="245"/>
      <c r="H141" s="248">
        <v>541.79999999999995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133</v>
      </c>
      <c r="AU141" s="254" t="s">
        <v>86</v>
      </c>
      <c r="AV141" s="14" t="s">
        <v>86</v>
      </c>
      <c r="AW141" s="14" t="s">
        <v>33</v>
      </c>
      <c r="AX141" s="14" t="s">
        <v>77</v>
      </c>
      <c r="AY141" s="254" t="s">
        <v>122</v>
      </c>
    </row>
    <row r="142" s="13" customFormat="1">
      <c r="A142" s="13"/>
      <c r="B142" s="233"/>
      <c r="C142" s="234"/>
      <c r="D142" s="235" t="s">
        <v>133</v>
      </c>
      <c r="E142" s="236" t="s">
        <v>1</v>
      </c>
      <c r="F142" s="237" t="s">
        <v>165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133</v>
      </c>
      <c r="AU142" s="243" t="s">
        <v>86</v>
      </c>
      <c r="AV142" s="13" t="s">
        <v>82</v>
      </c>
      <c r="AW142" s="13" t="s">
        <v>33</v>
      </c>
      <c r="AX142" s="13" t="s">
        <v>77</v>
      </c>
      <c r="AY142" s="243" t="s">
        <v>122</v>
      </c>
    </row>
    <row r="143" s="14" customFormat="1">
      <c r="A143" s="14"/>
      <c r="B143" s="244"/>
      <c r="C143" s="245"/>
      <c r="D143" s="235" t="s">
        <v>133</v>
      </c>
      <c r="E143" s="246" t="s">
        <v>1</v>
      </c>
      <c r="F143" s="247" t="s">
        <v>166</v>
      </c>
      <c r="G143" s="245"/>
      <c r="H143" s="248">
        <v>16.5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133</v>
      </c>
      <c r="AU143" s="254" t="s">
        <v>86</v>
      </c>
      <c r="AV143" s="14" t="s">
        <v>86</v>
      </c>
      <c r="AW143" s="14" t="s">
        <v>33</v>
      </c>
      <c r="AX143" s="14" t="s">
        <v>77</v>
      </c>
      <c r="AY143" s="254" t="s">
        <v>122</v>
      </c>
    </row>
    <row r="144" s="13" customFormat="1">
      <c r="A144" s="13"/>
      <c r="B144" s="233"/>
      <c r="C144" s="234"/>
      <c r="D144" s="235" t="s">
        <v>133</v>
      </c>
      <c r="E144" s="236" t="s">
        <v>1</v>
      </c>
      <c r="F144" s="237" t="s">
        <v>136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133</v>
      </c>
      <c r="AU144" s="243" t="s">
        <v>86</v>
      </c>
      <c r="AV144" s="13" t="s">
        <v>82</v>
      </c>
      <c r="AW144" s="13" t="s">
        <v>33</v>
      </c>
      <c r="AX144" s="13" t="s">
        <v>77</v>
      </c>
      <c r="AY144" s="243" t="s">
        <v>122</v>
      </c>
    </row>
    <row r="145" s="14" customFormat="1">
      <c r="A145" s="14"/>
      <c r="B145" s="244"/>
      <c r="C145" s="245"/>
      <c r="D145" s="235" t="s">
        <v>133</v>
      </c>
      <c r="E145" s="246" t="s">
        <v>1</v>
      </c>
      <c r="F145" s="247" t="s">
        <v>167</v>
      </c>
      <c r="G145" s="245"/>
      <c r="H145" s="248">
        <v>236.25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133</v>
      </c>
      <c r="AU145" s="254" t="s">
        <v>86</v>
      </c>
      <c r="AV145" s="14" t="s">
        <v>86</v>
      </c>
      <c r="AW145" s="14" t="s">
        <v>33</v>
      </c>
      <c r="AX145" s="14" t="s">
        <v>77</v>
      </c>
      <c r="AY145" s="254" t="s">
        <v>122</v>
      </c>
    </row>
    <row r="146" s="15" customFormat="1">
      <c r="A146" s="15"/>
      <c r="B146" s="255"/>
      <c r="C146" s="256"/>
      <c r="D146" s="235" t="s">
        <v>133</v>
      </c>
      <c r="E146" s="257" t="s">
        <v>1</v>
      </c>
      <c r="F146" s="258" t="s">
        <v>138</v>
      </c>
      <c r="G146" s="256"/>
      <c r="H146" s="259">
        <v>794.54999999999995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133</v>
      </c>
      <c r="AU146" s="265" t="s">
        <v>86</v>
      </c>
      <c r="AV146" s="15" t="s">
        <v>128</v>
      </c>
      <c r="AW146" s="15" t="s">
        <v>33</v>
      </c>
      <c r="AX146" s="15" t="s">
        <v>82</v>
      </c>
      <c r="AY146" s="265" t="s">
        <v>122</v>
      </c>
    </row>
    <row r="147" s="2" customFormat="1" ht="24.15" customHeight="1">
      <c r="A147" s="38"/>
      <c r="B147" s="39"/>
      <c r="C147" s="219" t="s">
        <v>168</v>
      </c>
      <c r="D147" s="219" t="s">
        <v>124</v>
      </c>
      <c r="E147" s="220" t="s">
        <v>169</v>
      </c>
      <c r="F147" s="221" t="s">
        <v>170</v>
      </c>
      <c r="G147" s="222" t="s">
        <v>162</v>
      </c>
      <c r="H147" s="223">
        <v>595.90999999999997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42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128</v>
      </c>
      <c r="AT147" s="231" t="s">
        <v>124</v>
      </c>
      <c r="AU147" s="231" t="s">
        <v>86</v>
      </c>
      <c r="AY147" s="17" t="s">
        <v>122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128</v>
      </c>
      <c r="BM147" s="231" t="s">
        <v>171</v>
      </c>
    </row>
    <row r="148" s="2" customFormat="1" ht="21.75" customHeight="1">
      <c r="A148" s="38"/>
      <c r="B148" s="39"/>
      <c r="C148" s="219" t="s">
        <v>172</v>
      </c>
      <c r="D148" s="219" t="s">
        <v>124</v>
      </c>
      <c r="E148" s="220" t="s">
        <v>173</v>
      </c>
      <c r="F148" s="221" t="s">
        <v>174</v>
      </c>
      <c r="G148" s="222" t="s">
        <v>127</v>
      </c>
      <c r="H148" s="223">
        <v>1581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42</v>
      </c>
      <c r="O148" s="91"/>
      <c r="P148" s="229">
        <f>O148*H148</f>
        <v>0</v>
      </c>
      <c r="Q148" s="229">
        <v>0.00084000000000000003</v>
      </c>
      <c r="R148" s="229">
        <f>Q148*H148</f>
        <v>1.3280400000000001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128</v>
      </c>
      <c r="AT148" s="231" t="s">
        <v>124</v>
      </c>
      <c r="AU148" s="231" t="s">
        <v>86</v>
      </c>
      <c r="AY148" s="17" t="s">
        <v>122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82</v>
      </c>
      <c r="BK148" s="232">
        <f>ROUND(I148*H148,2)</f>
        <v>0</v>
      </c>
      <c r="BL148" s="17" t="s">
        <v>128</v>
      </c>
      <c r="BM148" s="231" t="s">
        <v>175</v>
      </c>
    </row>
    <row r="149" s="2" customFormat="1" ht="24.15" customHeight="1">
      <c r="A149" s="38"/>
      <c r="B149" s="39"/>
      <c r="C149" s="219" t="s">
        <v>176</v>
      </c>
      <c r="D149" s="219" t="s">
        <v>124</v>
      </c>
      <c r="E149" s="220" t="s">
        <v>177</v>
      </c>
      <c r="F149" s="221" t="s">
        <v>178</v>
      </c>
      <c r="G149" s="222" t="s">
        <v>127</v>
      </c>
      <c r="H149" s="223">
        <v>1581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42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128</v>
      </c>
      <c r="AT149" s="231" t="s">
        <v>124</v>
      </c>
      <c r="AU149" s="231" t="s">
        <v>86</v>
      </c>
      <c r="AY149" s="17" t="s">
        <v>122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128</v>
      </c>
      <c r="BM149" s="231" t="s">
        <v>179</v>
      </c>
    </row>
    <row r="150" s="2" customFormat="1" ht="24.15" customHeight="1">
      <c r="A150" s="38"/>
      <c r="B150" s="39"/>
      <c r="C150" s="219" t="s">
        <v>180</v>
      </c>
      <c r="D150" s="219" t="s">
        <v>124</v>
      </c>
      <c r="E150" s="220" t="s">
        <v>181</v>
      </c>
      <c r="F150" s="221" t="s">
        <v>182</v>
      </c>
      <c r="G150" s="222" t="s">
        <v>162</v>
      </c>
      <c r="H150" s="223">
        <v>794.54999999999995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42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128</v>
      </c>
      <c r="AT150" s="231" t="s">
        <v>124</v>
      </c>
      <c r="AU150" s="231" t="s">
        <v>86</v>
      </c>
      <c r="AY150" s="17" t="s">
        <v>122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128</v>
      </c>
      <c r="BM150" s="231" t="s">
        <v>183</v>
      </c>
    </row>
    <row r="151" s="2" customFormat="1" ht="24.15" customHeight="1">
      <c r="A151" s="38"/>
      <c r="B151" s="39"/>
      <c r="C151" s="219" t="s">
        <v>184</v>
      </c>
      <c r="D151" s="219" t="s">
        <v>124</v>
      </c>
      <c r="E151" s="220" t="s">
        <v>185</v>
      </c>
      <c r="F151" s="221" t="s">
        <v>186</v>
      </c>
      <c r="G151" s="222" t="s">
        <v>162</v>
      </c>
      <c r="H151" s="223">
        <v>794.54999999999995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42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128</v>
      </c>
      <c r="AT151" s="231" t="s">
        <v>124</v>
      </c>
      <c r="AU151" s="231" t="s">
        <v>86</v>
      </c>
      <c r="AY151" s="17" t="s">
        <v>122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128</v>
      </c>
      <c r="BM151" s="231" t="s">
        <v>187</v>
      </c>
    </row>
    <row r="152" s="2" customFormat="1" ht="24.15" customHeight="1">
      <c r="A152" s="38"/>
      <c r="B152" s="39"/>
      <c r="C152" s="219" t="s">
        <v>188</v>
      </c>
      <c r="D152" s="219" t="s">
        <v>124</v>
      </c>
      <c r="E152" s="220" t="s">
        <v>189</v>
      </c>
      <c r="F152" s="221" t="s">
        <v>190</v>
      </c>
      <c r="G152" s="222" t="s">
        <v>162</v>
      </c>
      <c r="H152" s="223">
        <v>3178.1999999999998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42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128</v>
      </c>
      <c r="AT152" s="231" t="s">
        <v>124</v>
      </c>
      <c r="AU152" s="231" t="s">
        <v>86</v>
      </c>
      <c r="AY152" s="17" t="s">
        <v>122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128</v>
      </c>
      <c r="BM152" s="231" t="s">
        <v>191</v>
      </c>
    </row>
    <row r="153" s="2" customFormat="1" ht="24.15" customHeight="1">
      <c r="A153" s="38"/>
      <c r="B153" s="39"/>
      <c r="C153" s="219" t="s">
        <v>8</v>
      </c>
      <c r="D153" s="219" t="s">
        <v>124</v>
      </c>
      <c r="E153" s="220" t="s">
        <v>192</v>
      </c>
      <c r="F153" s="221" t="s">
        <v>193</v>
      </c>
      <c r="G153" s="222" t="s">
        <v>162</v>
      </c>
      <c r="H153" s="223">
        <v>794.54999999999995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42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128</v>
      </c>
      <c r="AT153" s="231" t="s">
        <v>124</v>
      </c>
      <c r="AU153" s="231" t="s">
        <v>86</v>
      </c>
      <c r="AY153" s="17" t="s">
        <v>122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82</v>
      </c>
      <c r="BK153" s="232">
        <f>ROUND(I153*H153,2)</f>
        <v>0</v>
      </c>
      <c r="BL153" s="17" t="s">
        <v>128</v>
      </c>
      <c r="BM153" s="231" t="s">
        <v>194</v>
      </c>
    </row>
    <row r="154" s="2" customFormat="1" ht="24.15" customHeight="1">
      <c r="A154" s="38"/>
      <c r="B154" s="39"/>
      <c r="C154" s="219" t="s">
        <v>195</v>
      </c>
      <c r="D154" s="219" t="s">
        <v>124</v>
      </c>
      <c r="E154" s="220" t="s">
        <v>196</v>
      </c>
      <c r="F154" s="221" t="s">
        <v>197</v>
      </c>
      <c r="G154" s="222" t="s">
        <v>162</v>
      </c>
      <c r="H154" s="223">
        <v>1059.4000000000001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42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128</v>
      </c>
      <c r="AT154" s="231" t="s">
        <v>124</v>
      </c>
      <c r="AU154" s="231" t="s">
        <v>86</v>
      </c>
      <c r="AY154" s="17" t="s">
        <v>122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128</v>
      </c>
      <c r="BM154" s="231" t="s">
        <v>198</v>
      </c>
    </row>
    <row r="155" s="2" customFormat="1" ht="24.15" customHeight="1">
      <c r="A155" s="38"/>
      <c r="B155" s="39"/>
      <c r="C155" s="219" t="s">
        <v>199</v>
      </c>
      <c r="D155" s="219" t="s">
        <v>124</v>
      </c>
      <c r="E155" s="220" t="s">
        <v>200</v>
      </c>
      <c r="F155" s="221" t="s">
        <v>201</v>
      </c>
      <c r="G155" s="222" t="s">
        <v>162</v>
      </c>
      <c r="H155" s="223">
        <v>608.20000000000005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42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128</v>
      </c>
      <c r="AT155" s="231" t="s">
        <v>124</v>
      </c>
      <c r="AU155" s="231" t="s">
        <v>86</v>
      </c>
      <c r="AY155" s="17" t="s">
        <v>122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128</v>
      </c>
      <c r="BM155" s="231" t="s">
        <v>202</v>
      </c>
    </row>
    <row r="156" s="13" customFormat="1">
      <c r="A156" s="13"/>
      <c r="B156" s="233"/>
      <c r="C156" s="234"/>
      <c r="D156" s="235" t="s">
        <v>133</v>
      </c>
      <c r="E156" s="236" t="s">
        <v>1</v>
      </c>
      <c r="F156" s="237" t="s">
        <v>134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133</v>
      </c>
      <c r="AU156" s="243" t="s">
        <v>86</v>
      </c>
      <c r="AV156" s="13" t="s">
        <v>82</v>
      </c>
      <c r="AW156" s="13" t="s">
        <v>33</v>
      </c>
      <c r="AX156" s="13" t="s">
        <v>77</v>
      </c>
      <c r="AY156" s="243" t="s">
        <v>122</v>
      </c>
    </row>
    <row r="157" s="14" customFormat="1">
      <c r="A157" s="14"/>
      <c r="B157" s="244"/>
      <c r="C157" s="245"/>
      <c r="D157" s="235" t="s">
        <v>133</v>
      </c>
      <c r="E157" s="246" t="s">
        <v>1</v>
      </c>
      <c r="F157" s="247" t="s">
        <v>203</v>
      </c>
      <c r="G157" s="245"/>
      <c r="H157" s="248">
        <v>412.80000000000001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133</v>
      </c>
      <c r="AU157" s="254" t="s">
        <v>86</v>
      </c>
      <c r="AV157" s="14" t="s">
        <v>86</v>
      </c>
      <c r="AW157" s="14" t="s">
        <v>33</v>
      </c>
      <c r="AX157" s="14" t="s">
        <v>77</v>
      </c>
      <c r="AY157" s="254" t="s">
        <v>122</v>
      </c>
    </row>
    <row r="158" s="13" customFormat="1">
      <c r="A158" s="13"/>
      <c r="B158" s="233"/>
      <c r="C158" s="234"/>
      <c r="D158" s="235" t="s">
        <v>133</v>
      </c>
      <c r="E158" s="236" t="s">
        <v>1</v>
      </c>
      <c r="F158" s="237" t="s">
        <v>165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133</v>
      </c>
      <c r="AU158" s="243" t="s">
        <v>86</v>
      </c>
      <c r="AV158" s="13" t="s">
        <v>82</v>
      </c>
      <c r="AW158" s="13" t="s">
        <v>33</v>
      </c>
      <c r="AX158" s="13" t="s">
        <v>77</v>
      </c>
      <c r="AY158" s="243" t="s">
        <v>122</v>
      </c>
    </row>
    <row r="159" s="14" customFormat="1">
      <c r="A159" s="14"/>
      <c r="B159" s="244"/>
      <c r="C159" s="245"/>
      <c r="D159" s="235" t="s">
        <v>133</v>
      </c>
      <c r="E159" s="246" t="s">
        <v>1</v>
      </c>
      <c r="F159" s="247" t="s">
        <v>204</v>
      </c>
      <c r="G159" s="245"/>
      <c r="H159" s="248">
        <v>15.4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133</v>
      </c>
      <c r="AU159" s="254" t="s">
        <v>86</v>
      </c>
      <c r="AV159" s="14" t="s">
        <v>86</v>
      </c>
      <c r="AW159" s="14" t="s">
        <v>33</v>
      </c>
      <c r="AX159" s="14" t="s">
        <v>77</v>
      </c>
      <c r="AY159" s="254" t="s">
        <v>122</v>
      </c>
    </row>
    <row r="160" s="13" customFormat="1">
      <c r="A160" s="13"/>
      <c r="B160" s="233"/>
      <c r="C160" s="234"/>
      <c r="D160" s="235" t="s">
        <v>133</v>
      </c>
      <c r="E160" s="236" t="s">
        <v>1</v>
      </c>
      <c r="F160" s="237" t="s">
        <v>136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133</v>
      </c>
      <c r="AU160" s="243" t="s">
        <v>86</v>
      </c>
      <c r="AV160" s="13" t="s">
        <v>82</v>
      </c>
      <c r="AW160" s="13" t="s">
        <v>33</v>
      </c>
      <c r="AX160" s="13" t="s">
        <v>77</v>
      </c>
      <c r="AY160" s="243" t="s">
        <v>122</v>
      </c>
    </row>
    <row r="161" s="14" customFormat="1">
      <c r="A161" s="14"/>
      <c r="B161" s="244"/>
      <c r="C161" s="245"/>
      <c r="D161" s="235" t="s">
        <v>133</v>
      </c>
      <c r="E161" s="246" t="s">
        <v>1</v>
      </c>
      <c r="F161" s="247" t="s">
        <v>205</v>
      </c>
      <c r="G161" s="245"/>
      <c r="H161" s="248">
        <v>180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133</v>
      </c>
      <c r="AU161" s="254" t="s">
        <v>86</v>
      </c>
      <c r="AV161" s="14" t="s">
        <v>86</v>
      </c>
      <c r="AW161" s="14" t="s">
        <v>33</v>
      </c>
      <c r="AX161" s="14" t="s">
        <v>77</v>
      </c>
      <c r="AY161" s="254" t="s">
        <v>122</v>
      </c>
    </row>
    <row r="162" s="15" customFormat="1">
      <c r="A162" s="15"/>
      <c r="B162" s="255"/>
      <c r="C162" s="256"/>
      <c r="D162" s="235" t="s">
        <v>133</v>
      </c>
      <c r="E162" s="257" t="s">
        <v>1</v>
      </c>
      <c r="F162" s="258" t="s">
        <v>138</v>
      </c>
      <c r="G162" s="256"/>
      <c r="H162" s="259">
        <v>608.20000000000005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133</v>
      </c>
      <c r="AU162" s="265" t="s">
        <v>86</v>
      </c>
      <c r="AV162" s="15" t="s">
        <v>128</v>
      </c>
      <c r="AW162" s="15" t="s">
        <v>33</v>
      </c>
      <c r="AX162" s="15" t="s">
        <v>82</v>
      </c>
      <c r="AY162" s="265" t="s">
        <v>122</v>
      </c>
    </row>
    <row r="163" s="2" customFormat="1" ht="16.5" customHeight="1">
      <c r="A163" s="38"/>
      <c r="B163" s="39"/>
      <c r="C163" s="266" t="s">
        <v>206</v>
      </c>
      <c r="D163" s="266" t="s">
        <v>207</v>
      </c>
      <c r="E163" s="267" t="s">
        <v>208</v>
      </c>
      <c r="F163" s="268" t="s">
        <v>209</v>
      </c>
      <c r="G163" s="269" t="s">
        <v>210</v>
      </c>
      <c r="H163" s="270">
        <v>1216.4000000000001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42</v>
      </c>
      <c r="O163" s="91"/>
      <c r="P163" s="229">
        <f>O163*H163</f>
        <v>0</v>
      </c>
      <c r="Q163" s="229">
        <v>1</v>
      </c>
      <c r="R163" s="229">
        <f>Q163*H163</f>
        <v>1216.4000000000001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159</v>
      </c>
      <c r="AT163" s="231" t="s">
        <v>207</v>
      </c>
      <c r="AU163" s="231" t="s">
        <v>86</v>
      </c>
      <c r="AY163" s="17" t="s">
        <v>122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128</v>
      </c>
      <c r="BM163" s="231" t="s">
        <v>211</v>
      </c>
    </row>
    <row r="164" s="14" customFormat="1">
      <c r="A164" s="14"/>
      <c r="B164" s="244"/>
      <c r="C164" s="245"/>
      <c r="D164" s="235" t="s">
        <v>133</v>
      </c>
      <c r="E164" s="245"/>
      <c r="F164" s="247" t="s">
        <v>212</v>
      </c>
      <c r="G164" s="245"/>
      <c r="H164" s="248">
        <v>1216.4000000000001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133</v>
      </c>
      <c r="AU164" s="254" t="s">
        <v>86</v>
      </c>
      <c r="AV164" s="14" t="s">
        <v>86</v>
      </c>
      <c r="AW164" s="14" t="s">
        <v>4</v>
      </c>
      <c r="AX164" s="14" t="s">
        <v>82</v>
      </c>
      <c r="AY164" s="254" t="s">
        <v>122</v>
      </c>
    </row>
    <row r="165" s="2" customFormat="1" ht="24.15" customHeight="1">
      <c r="A165" s="38"/>
      <c r="B165" s="39"/>
      <c r="C165" s="219" t="s">
        <v>213</v>
      </c>
      <c r="D165" s="219" t="s">
        <v>124</v>
      </c>
      <c r="E165" s="220" t="s">
        <v>214</v>
      </c>
      <c r="F165" s="221" t="s">
        <v>215</v>
      </c>
      <c r="G165" s="222" t="s">
        <v>162</v>
      </c>
      <c r="H165" s="223">
        <v>376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42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128</v>
      </c>
      <c r="AT165" s="231" t="s">
        <v>124</v>
      </c>
      <c r="AU165" s="231" t="s">
        <v>86</v>
      </c>
      <c r="AY165" s="17" t="s">
        <v>122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82</v>
      </c>
      <c r="BK165" s="232">
        <f>ROUND(I165*H165,2)</f>
        <v>0</v>
      </c>
      <c r="BL165" s="17" t="s">
        <v>128</v>
      </c>
      <c r="BM165" s="231" t="s">
        <v>216</v>
      </c>
    </row>
    <row r="166" s="13" customFormat="1">
      <c r="A166" s="13"/>
      <c r="B166" s="233"/>
      <c r="C166" s="234"/>
      <c r="D166" s="235" t="s">
        <v>133</v>
      </c>
      <c r="E166" s="236" t="s">
        <v>1</v>
      </c>
      <c r="F166" s="237" t="s">
        <v>134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133</v>
      </c>
      <c r="AU166" s="243" t="s">
        <v>86</v>
      </c>
      <c r="AV166" s="13" t="s">
        <v>82</v>
      </c>
      <c r="AW166" s="13" t="s">
        <v>33</v>
      </c>
      <c r="AX166" s="13" t="s">
        <v>77</v>
      </c>
      <c r="AY166" s="243" t="s">
        <v>122</v>
      </c>
    </row>
    <row r="167" s="14" customFormat="1">
      <c r="A167" s="14"/>
      <c r="B167" s="244"/>
      <c r="C167" s="245"/>
      <c r="D167" s="235" t="s">
        <v>133</v>
      </c>
      <c r="E167" s="246" t="s">
        <v>1</v>
      </c>
      <c r="F167" s="247" t="s">
        <v>217</v>
      </c>
      <c r="G167" s="245"/>
      <c r="H167" s="248">
        <v>258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133</v>
      </c>
      <c r="AU167" s="254" t="s">
        <v>86</v>
      </c>
      <c r="AV167" s="14" t="s">
        <v>86</v>
      </c>
      <c r="AW167" s="14" t="s">
        <v>33</v>
      </c>
      <c r="AX167" s="14" t="s">
        <v>77</v>
      </c>
      <c r="AY167" s="254" t="s">
        <v>122</v>
      </c>
    </row>
    <row r="168" s="13" customFormat="1">
      <c r="A168" s="13"/>
      <c r="B168" s="233"/>
      <c r="C168" s="234"/>
      <c r="D168" s="235" t="s">
        <v>133</v>
      </c>
      <c r="E168" s="236" t="s">
        <v>1</v>
      </c>
      <c r="F168" s="237" t="s">
        <v>165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133</v>
      </c>
      <c r="AU168" s="243" t="s">
        <v>86</v>
      </c>
      <c r="AV168" s="13" t="s">
        <v>82</v>
      </c>
      <c r="AW168" s="13" t="s">
        <v>33</v>
      </c>
      <c r="AX168" s="13" t="s">
        <v>77</v>
      </c>
      <c r="AY168" s="243" t="s">
        <v>122</v>
      </c>
    </row>
    <row r="169" s="14" customFormat="1">
      <c r="A169" s="14"/>
      <c r="B169" s="244"/>
      <c r="C169" s="245"/>
      <c r="D169" s="235" t="s">
        <v>133</v>
      </c>
      <c r="E169" s="246" t="s">
        <v>1</v>
      </c>
      <c r="F169" s="247" t="s">
        <v>218</v>
      </c>
      <c r="G169" s="245"/>
      <c r="H169" s="248">
        <v>5.5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133</v>
      </c>
      <c r="AU169" s="254" t="s">
        <v>86</v>
      </c>
      <c r="AV169" s="14" t="s">
        <v>86</v>
      </c>
      <c r="AW169" s="14" t="s">
        <v>33</v>
      </c>
      <c r="AX169" s="14" t="s">
        <v>77</v>
      </c>
      <c r="AY169" s="254" t="s">
        <v>122</v>
      </c>
    </row>
    <row r="170" s="13" customFormat="1">
      <c r="A170" s="13"/>
      <c r="B170" s="233"/>
      <c r="C170" s="234"/>
      <c r="D170" s="235" t="s">
        <v>133</v>
      </c>
      <c r="E170" s="236" t="s">
        <v>1</v>
      </c>
      <c r="F170" s="237" t="s">
        <v>136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133</v>
      </c>
      <c r="AU170" s="243" t="s">
        <v>86</v>
      </c>
      <c r="AV170" s="13" t="s">
        <v>82</v>
      </c>
      <c r="AW170" s="13" t="s">
        <v>33</v>
      </c>
      <c r="AX170" s="13" t="s">
        <v>77</v>
      </c>
      <c r="AY170" s="243" t="s">
        <v>122</v>
      </c>
    </row>
    <row r="171" s="14" customFormat="1">
      <c r="A171" s="14"/>
      <c r="B171" s="244"/>
      <c r="C171" s="245"/>
      <c r="D171" s="235" t="s">
        <v>133</v>
      </c>
      <c r="E171" s="246" t="s">
        <v>1</v>
      </c>
      <c r="F171" s="247" t="s">
        <v>219</v>
      </c>
      <c r="G171" s="245"/>
      <c r="H171" s="248">
        <v>112.5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133</v>
      </c>
      <c r="AU171" s="254" t="s">
        <v>86</v>
      </c>
      <c r="AV171" s="14" t="s">
        <v>86</v>
      </c>
      <c r="AW171" s="14" t="s">
        <v>33</v>
      </c>
      <c r="AX171" s="14" t="s">
        <v>77</v>
      </c>
      <c r="AY171" s="254" t="s">
        <v>122</v>
      </c>
    </row>
    <row r="172" s="15" customFormat="1">
      <c r="A172" s="15"/>
      <c r="B172" s="255"/>
      <c r="C172" s="256"/>
      <c r="D172" s="235" t="s">
        <v>133</v>
      </c>
      <c r="E172" s="257" t="s">
        <v>1</v>
      </c>
      <c r="F172" s="258" t="s">
        <v>138</v>
      </c>
      <c r="G172" s="256"/>
      <c r="H172" s="259">
        <v>376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133</v>
      </c>
      <c r="AU172" s="265" t="s">
        <v>86</v>
      </c>
      <c r="AV172" s="15" t="s">
        <v>128</v>
      </c>
      <c r="AW172" s="15" t="s">
        <v>33</v>
      </c>
      <c r="AX172" s="15" t="s">
        <v>82</v>
      </c>
      <c r="AY172" s="265" t="s">
        <v>122</v>
      </c>
    </row>
    <row r="173" s="2" customFormat="1" ht="16.5" customHeight="1">
      <c r="A173" s="38"/>
      <c r="B173" s="39"/>
      <c r="C173" s="266" t="s">
        <v>220</v>
      </c>
      <c r="D173" s="266" t="s">
        <v>207</v>
      </c>
      <c r="E173" s="267" t="s">
        <v>221</v>
      </c>
      <c r="F173" s="268" t="s">
        <v>222</v>
      </c>
      <c r="G173" s="269" t="s">
        <v>210</v>
      </c>
      <c r="H173" s="270">
        <v>752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42</v>
      </c>
      <c r="O173" s="91"/>
      <c r="P173" s="229">
        <f>O173*H173</f>
        <v>0</v>
      </c>
      <c r="Q173" s="229">
        <v>1</v>
      </c>
      <c r="R173" s="229">
        <f>Q173*H173</f>
        <v>752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159</v>
      </c>
      <c r="AT173" s="231" t="s">
        <v>207</v>
      </c>
      <c r="AU173" s="231" t="s">
        <v>86</v>
      </c>
      <c r="AY173" s="17" t="s">
        <v>122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82</v>
      </c>
      <c r="BK173" s="232">
        <f>ROUND(I173*H173,2)</f>
        <v>0</v>
      </c>
      <c r="BL173" s="17" t="s">
        <v>128</v>
      </c>
      <c r="BM173" s="231" t="s">
        <v>223</v>
      </c>
    </row>
    <row r="174" s="14" customFormat="1">
      <c r="A174" s="14"/>
      <c r="B174" s="244"/>
      <c r="C174" s="245"/>
      <c r="D174" s="235" t="s">
        <v>133</v>
      </c>
      <c r="E174" s="245"/>
      <c r="F174" s="247" t="s">
        <v>224</v>
      </c>
      <c r="G174" s="245"/>
      <c r="H174" s="248">
        <v>752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133</v>
      </c>
      <c r="AU174" s="254" t="s">
        <v>86</v>
      </c>
      <c r="AV174" s="14" t="s">
        <v>86</v>
      </c>
      <c r="AW174" s="14" t="s">
        <v>4</v>
      </c>
      <c r="AX174" s="14" t="s">
        <v>82</v>
      </c>
      <c r="AY174" s="254" t="s">
        <v>122</v>
      </c>
    </row>
    <row r="175" s="2" customFormat="1" ht="37.8" customHeight="1">
      <c r="A175" s="38"/>
      <c r="B175" s="39"/>
      <c r="C175" s="219" t="s">
        <v>7</v>
      </c>
      <c r="D175" s="219" t="s">
        <v>124</v>
      </c>
      <c r="E175" s="220" t="s">
        <v>225</v>
      </c>
      <c r="F175" s="221" t="s">
        <v>226</v>
      </c>
      <c r="G175" s="222" t="s">
        <v>127</v>
      </c>
      <c r="H175" s="223">
        <v>11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42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128</v>
      </c>
      <c r="AT175" s="231" t="s">
        <v>124</v>
      </c>
      <c r="AU175" s="231" t="s">
        <v>86</v>
      </c>
      <c r="AY175" s="17" t="s">
        <v>122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82</v>
      </c>
      <c r="BK175" s="232">
        <f>ROUND(I175*H175,2)</f>
        <v>0</v>
      </c>
      <c r="BL175" s="17" t="s">
        <v>128</v>
      </c>
      <c r="BM175" s="231" t="s">
        <v>227</v>
      </c>
    </row>
    <row r="176" s="12" customFormat="1" ht="22.8" customHeight="1">
      <c r="A176" s="12"/>
      <c r="B176" s="203"/>
      <c r="C176" s="204"/>
      <c r="D176" s="205" t="s">
        <v>76</v>
      </c>
      <c r="E176" s="217" t="s">
        <v>128</v>
      </c>
      <c r="F176" s="217" t="s">
        <v>228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SUM(P177:P184)</f>
        <v>0</v>
      </c>
      <c r="Q176" s="211"/>
      <c r="R176" s="212">
        <f>SUM(R177:R184)</f>
        <v>0</v>
      </c>
      <c r="S176" s="211"/>
      <c r="T176" s="213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82</v>
      </c>
      <c r="AT176" s="215" t="s">
        <v>76</v>
      </c>
      <c r="AU176" s="215" t="s">
        <v>82</v>
      </c>
      <c r="AY176" s="214" t="s">
        <v>122</v>
      </c>
      <c r="BK176" s="216">
        <f>SUM(BK177:BK184)</f>
        <v>0</v>
      </c>
    </row>
    <row r="177" s="2" customFormat="1" ht="24.15" customHeight="1">
      <c r="A177" s="38"/>
      <c r="B177" s="39"/>
      <c r="C177" s="219" t="s">
        <v>229</v>
      </c>
      <c r="D177" s="219" t="s">
        <v>124</v>
      </c>
      <c r="E177" s="220" t="s">
        <v>230</v>
      </c>
      <c r="F177" s="221" t="s">
        <v>231</v>
      </c>
      <c r="G177" s="222" t="s">
        <v>162</v>
      </c>
      <c r="H177" s="223">
        <v>75.200000000000003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42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128</v>
      </c>
      <c r="AT177" s="231" t="s">
        <v>124</v>
      </c>
      <c r="AU177" s="231" t="s">
        <v>86</v>
      </c>
      <c r="AY177" s="17" t="s">
        <v>122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128</v>
      </c>
      <c r="BM177" s="231" t="s">
        <v>232</v>
      </c>
    </row>
    <row r="178" s="13" customFormat="1">
      <c r="A178" s="13"/>
      <c r="B178" s="233"/>
      <c r="C178" s="234"/>
      <c r="D178" s="235" t="s">
        <v>133</v>
      </c>
      <c r="E178" s="236" t="s">
        <v>1</v>
      </c>
      <c r="F178" s="237" t="s">
        <v>134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133</v>
      </c>
      <c r="AU178" s="243" t="s">
        <v>86</v>
      </c>
      <c r="AV178" s="13" t="s">
        <v>82</v>
      </c>
      <c r="AW178" s="13" t="s">
        <v>33</v>
      </c>
      <c r="AX178" s="13" t="s">
        <v>77</v>
      </c>
      <c r="AY178" s="243" t="s">
        <v>122</v>
      </c>
    </row>
    <row r="179" s="14" customFormat="1">
      <c r="A179" s="14"/>
      <c r="B179" s="244"/>
      <c r="C179" s="245"/>
      <c r="D179" s="235" t="s">
        <v>133</v>
      </c>
      <c r="E179" s="246" t="s">
        <v>1</v>
      </c>
      <c r="F179" s="247" t="s">
        <v>233</v>
      </c>
      <c r="G179" s="245"/>
      <c r="H179" s="248">
        <v>51.600000000000001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133</v>
      </c>
      <c r="AU179" s="254" t="s">
        <v>86</v>
      </c>
      <c r="AV179" s="14" t="s">
        <v>86</v>
      </c>
      <c r="AW179" s="14" t="s">
        <v>33</v>
      </c>
      <c r="AX179" s="14" t="s">
        <v>77</v>
      </c>
      <c r="AY179" s="254" t="s">
        <v>122</v>
      </c>
    </row>
    <row r="180" s="13" customFormat="1">
      <c r="A180" s="13"/>
      <c r="B180" s="233"/>
      <c r="C180" s="234"/>
      <c r="D180" s="235" t="s">
        <v>133</v>
      </c>
      <c r="E180" s="236" t="s">
        <v>1</v>
      </c>
      <c r="F180" s="237" t="s">
        <v>165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133</v>
      </c>
      <c r="AU180" s="243" t="s">
        <v>86</v>
      </c>
      <c r="AV180" s="13" t="s">
        <v>82</v>
      </c>
      <c r="AW180" s="13" t="s">
        <v>33</v>
      </c>
      <c r="AX180" s="13" t="s">
        <v>77</v>
      </c>
      <c r="AY180" s="243" t="s">
        <v>122</v>
      </c>
    </row>
    <row r="181" s="14" customFormat="1">
      <c r="A181" s="14"/>
      <c r="B181" s="244"/>
      <c r="C181" s="245"/>
      <c r="D181" s="235" t="s">
        <v>133</v>
      </c>
      <c r="E181" s="246" t="s">
        <v>1</v>
      </c>
      <c r="F181" s="247" t="s">
        <v>234</v>
      </c>
      <c r="G181" s="245"/>
      <c r="H181" s="248">
        <v>1.1000000000000001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133</v>
      </c>
      <c r="AU181" s="254" t="s">
        <v>86</v>
      </c>
      <c r="AV181" s="14" t="s">
        <v>86</v>
      </c>
      <c r="AW181" s="14" t="s">
        <v>33</v>
      </c>
      <c r="AX181" s="14" t="s">
        <v>77</v>
      </c>
      <c r="AY181" s="254" t="s">
        <v>122</v>
      </c>
    </row>
    <row r="182" s="13" customFormat="1">
      <c r="A182" s="13"/>
      <c r="B182" s="233"/>
      <c r="C182" s="234"/>
      <c r="D182" s="235" t="s">
        <v>133</v>
      </c>
      <c r="E182" s="236" t="s">
        <v>1</v>
      </c>
      <c r="F182" s="237" t="s">
        <v>136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133</v>
      </c>
      <c r="AU182" s="243" t="s">
        <v>86</v>
      </c>
      <c r="AV182" s="13" t="s">
        <v>82</v>
      </c>
      <c r="AW182" s="13" t="s">
        <v>33</v>
      </c>
      <c r="AX182" s="13" t="s">
        <v>77</v>
      </c>
      <c r="AY182" s="243" t="s">
        <v>122</v>
      </c>
    </row>
    <row r="183" s="14" customFormat="1">
      <c r="A183" s="14"/>
      <c r="B183" s="244"/>
      <c r="C183" s="245"/>
      <c r="D183" s="235" t="s">
        <v>133</v>
      </c>
      <c r="E183" s="246" t="s">
        <v>1</v>
      </c>
      <c r="F183" s="247" t="s">
        <v>235</v>
      </c>
      <c r="G183" s="245"/>
      <c r="H183" s="248">
        <v>22.5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133</v>
      </c>
      <c r="AU183" s="254" t="s">
        <v>86</v>
      </c>
      <c r="AV183" s="14" t="s">
        <v>86</v>
      </c>
      <c r="AW183" s="14" t="s">
        <v>33</v>
      </c>
      <c r="AX183" s="14" t="s">
        <v>77</v>
      </c>
      <c r="AY183" s="254" t="s">
        <v>122</v>
      </c>
    </row>
    <row r="184" s="15" customFormat="1">
      <c r="A184" s="15"/>
      <c r="B184" s="255"/>
      <c r="C184" s="256"/>
      <c r="D184" s="235" t="s">
        <v>133</v>
      </c>
      <c r="E184" s="257" t="s">
        <v>1</v>
      </c>
      <c r="F184" s="258" t="s">
        <v>138</v>
      </c>
      <c r="G184" s="256"/>
      <c r="H184" s="259">
        <v>75.200000000000003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133</v>
      </c>
      <c r="AU184" s="265" t="s">
        <v>86</v>
      </c>
      <c r="AV184" s="15" t="s">
        <v>128</v>
      </c>
      <c r="AW184" s="15" t="s">
        <v>33</v>
      </c>
      <c r="AX184" s="15" t="s">
        <v>82</v>
      </c>
      <c r="AY184" s="265" t="s">
        <v>122</v>
      </c>
    </row>
    <row r="185" s="12" customFormat="1" ht="22.8" customHeight="1">
      <c r="A185" s="12"/>
      <c r="B185" s="203"/>
      <c r="C185" s="204"/>
      <c r="D185" s="205" t="s">
        <v>76</v>
      </c>
      <c r="E185" s="217" t="s">
        <v>146</v>
      </c>
      <c r="F185" s="217" t="s">
        <v>236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SUM(P186:P191)</f>
        <v>0</v>
      </c>
      <c r="Q185" s="211"/>
      <c r="R185" s="212">
        <f>SUM(R186:R191)</f>
        <v>0</v>
      </c>
      <c r="S185" s="211"/>
      <c r="T185" s="213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82</v>
      </c>
      <c r="AT185" s="215" t="s">
        <v>76</v>
      </c>
      <c r="AU185" s="215" t="s">
        <v>82</v>
      </c>
      <c r="AY185" s="214" t="s">
        <v>122</v>
      </c>
      <c r="BK185" s="216">
        <f>SUM(BK186:BK191)</f>
        <v>0</v>
      </c>
    </row>
    <row r="186" s="2" customFormat="1" ht="24.15" customHeight="1">
      <c r="A186" s="38"/>
      <c r="B186" s="39"/>
      <c r="C186" s="219" t="s">
        <v>237</v>
      </c>
      <c r="D186" s="219" t="s">
        <v>124</v>
      </c>
      <c r="E186" s="220" t="s">
        <v>238</v>
      </c>
      <c r="F186" s="221" t="s">
        <v>239</v>
      </c>
      <c r="G186" s="222" t="s">
        <v>127</v>
      </c>
      <c r="H186" s="223">
        <v>741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42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128</v>
      </c>
      <c r="AT186" s="231" t="s">
        <v>124</v>
      </c>
      <c r="AU186" s="231" t="s">
        <v>86</v>
      </c>
      <c r="AY186" s="17" t="s">
        <v>122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128</v>
      </c>
      <c r="BM186" s="231" t="s">
        <v>240</v>
      </c>
    </row>
    <row r="187" s="13" customFormat="1">
      <c r="A187" s="13"/>
      <c r="B187" s="233"/>
      <c r="C187" s="234"/>
      <c r="D187" s="235" t="s">
        <v>133</v>
      </c>
      <c r="E187" s="236" t="s">
        <v>1</v>
      </c>
      <c r="F187" s="237" t="s">
        <v>134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133</v>
      </c>
      <c r="AU187" s="243" t="s">
        <v>86</v>
      </c>
      <c r="AV187" s="13" t="s">
        <v>82</v>
      </c>
      <c r="AW187" s="13" t="s">
        <v>33</v>
      </c>
      <c r="AX187" s="13" t="s">
        <v>77</v>
      </c>
      <c r="AY187" s="243" t="s">
        <v>122</v>
      </c>
    </row>
    <row r="188" s="14" customFormat="1">
      <c r="A188" s="14"/>
      <c r="B188" s="244"/>
      <c r="C188" s="245"/>
      <c r="D188" s="235" t="s">
        <v>133</v>
      </c>
      <c r="E188" s="246" t="s">
        <v>1</v>
      </c>
      <c r="F188" s="247" t="s">
        <v>135</v>
      </c>
      <c r="G188" s="245"/>
      <c r="H188" s="248">
        <v>516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133</v>
      </c>
      <c r="AU188" s="254" t="s">
        <v>86</v>
      </c>
      <c r="AV188" s="14" t="s">
        <v>86</v>
      </c>
      <c r="AW188" s="14" t="s">
        <v>33</v>
      </c>
      <c r="AX188" s="14" t="s">
        <v>77</v>
      </c>
      <c r="AY188" s="254" t="s">
        <v>122</v>
      </c>
    </row>
    <row r="189" s="13" customFormat="1">
      <c r="A189" s="13"/>
      <c r="B189" s="233"/>
      <c r="C189" s="234"/>
      <c r="D189" s="235" t="s">
        <v>133</v>
      </c>
      <c r="E189" s="236" t="s">
        <v>1</v>
      </c>
      <c r="F189" s="237" t="s">
        <v>136</v>
      </c>
      <c r="G189" s="234"/>
      <c r="H189" s="236" t="s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133</v>
      </c>
      <c r="AU189" s="243" t="s">
        <v>86</v>
      </c>
      <c r="AV189" s="13" t="s">
        <v>82</v>
      </c>
      <c r="AW189" s="13" t="s">
        <v>33</v>
      </c>
      <c r="AX189" s="13" t="s">
        <v>77</v>
      </c>
      <c r="AY189" s="243" t="s">
        <v>122</v>
      </c>
    </row>
    <row r="190" s="14" customFormat="1">
      <c r="A190" s="14"/>
      <c r="B190" s="244"/>
      <c r="C190" s="245"/>
      <c r="D190" s="235" t="s">
        <v>133</v>
      </c>
      <c r="E190" s="246" t="s">
        <v>1</v>
      </c>
      <c r="F190" s="247" t="s">
        <v>137</v>
      </c>
      <c r="G190" s="245"/>
      <c r="H190" s="248">
        <v>225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133</v>
      </c>
      <c r="AU190" s="254" t="s">
        <v>86</v>
      </c>
      <c r="AV190" s="14" t="s">
        <v>86</v>
      </c>
      <c r="AW190" s="14" t="s">
        <v>33</v>
      </c>
      <c r="AX190" s="14" t="s">
        <v>77</v>
      </c>
      <c r="AY190" s="254" t="s">
        <v>122</v>
      </c>
    </row>
    <row r="191" s="15" customFormat="1">
      <c r="A191" s="15"/>
      <c r="B191" s="255"/>
      <c r="C191" s="256"/>
      <c r="D191" s="235" t="s">
        <v>133</v>
      </c>
      <c r="E191" s="257" t="s">
        <v>1</v>
      </c>
      <c r="F191" s="258" t="s">
        <v>138</v>
      </c>
      <c r="G191" s="256"/>
      <c r="H191" s="259">
        <v>741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133</v>
      </c>
      <c r="AU191" s="265" t="s">
        <v>86</v>
      </c>
      <c r="AV191" s="15" t="s">
        <v>128</v>
      </c>
      <c r="AW191" s="15" t="s">
        <v>33</v>
      </c>
      <c r="AX191" s="15" t="s">
        <v>82</v>
      </c>
      <c r="AY191" s="265" t="s">
        <v>122</v>
      </c>
    </row>
    <row r="192" s="12" customFormat="1" ht="22.8" customHeight="1">
      <c r="A192" s="12"/>
      <c r="B192" s="203"/>
      <c r="C192" s="204"/>
      <c r="D192" s="205" t="s">
        <v>76</v>
      </c>
      <c r="E192" s="217" t="s">
        <v>168</v>
      </c>
      <c r="F192" s="217" t="s">
        <v>241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SUM(P193:P194)</f>
        <v>0</v>
      </c>
      <c r="Q192" s="211"/>
      <c r="R192" s="212">
        <f>SUM(R193:R194)</f>
        <v>0.00042000000000000002</v>
      </c>
      <c r="S192" s="211"/>
      <c r="T192" s="21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82</v>
      </c>
      <c r="AT192" s="215" t="s">
        <v>76</v>
      </c>
      <c r="AU192" s="215" t="s">
        <v>82</v>
      </c>
      <c r="AY192" s="214" t="s">
        <v>122</v>
      </c>
      <c r="BK192" s="216">
        <f>SUM(BK193:BK194)</f>
        <v>0</v>
      </c>
    </row>
    <row r="193" s="2" customFormat="1" ht="24.15" customHeight="1">
      <c r="A193" s="38"/>
      <c r="B193" s="39"/>
      <c r="C193" s="219" t="s">
        <v>242</v>
      </c>
      <c r="D193" s="219" t="s">
        <v>124</v>
      </c>
      <c r="E193" s="220" t="s">
        <v>243</v>
      </c>
      <c r="F193" s="221" t="s">
        <v>244</v>
      </c>
      <c r="G193" s="222" t="s">
        <v>144</v>
      </c>
      <c r="H193" s="223">
        <v>21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42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128</v>
      </c>
      <c r="AT193" s="231" t="s">
        <v>124</v>
      </c>
      <c r="AU193" s="231" t="s">
        <v>86</v>
      </c>
      <c r="AY193" s="17" t="s">
        <v>122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128</v>
      </c>
      <c r="BM193" s="231" t="s">
        <v>245</v>
      </c>
    </row>
    <row r="194" s="2" customFormat="1" ht="24.15" customHeight="1">
      <c r="A194" s="38"/>
      <c r="B194" s="39"/>
      <c r="C194" s="219" t="s">
        <v>246</v>
      </c>
      <c r="D194" s="219" t="s">
        <v>124</v>
      </c>
      <c r="E194" s="220" t="s">
        <v>247</v>
      </c>
      <c r="F194" s="221" t="s">
        <v>248</v>
      </c>
      <c r="G194" s="222" t="s">
        <v>144</v>
      </c>
      <c r="H194" s="223">
        <v>21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42</v>
      </c>
      <c r="O194" s="91"/>
      <c r="P194" s="229">
        <f>O194*H194</f>
        <v>0</v>
      </c>
      <c r="Q194" s="229">
        <v>2.0000000000000002E-05</v>
      </c>
      <c r="R194" s="229">
        <f>Q194*H194</f>
        <v>0.00042000000000000002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128</v>
      </c>
      <c r="AT194" s="231" t="s">
        <v>124</v>
      </c>
      <c r="AU194" s="231" t="s">
        <v>86</v>
      </c>
      <c r="AY194" s="17" t="s">
        <v>122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82</v>
      </c>
      <c r="BK194" s="232">
        <f>ROUND(I194*H194,2)</f>
        <v>0</v>
      </c>
      <c r="BL194" s="17" t="s">
        <v>128</v>
      </c>
      <c r="BM194" s="231" t="s">
        <v>249</v>
      </c>
    </row>
    <row r="195" s="12" customFormat="1" ht="22.8" customHeight="1">
      <c r="A195" s="12"/>
      <c r="B195" s="203"/>
      <c r="C195" s="204"/>
      <c r="D195" s="205" t="s">
        <v>76</v>
      </c>
      <c r="E195" s="217" t="s">
        <v>250</v>
      </c>
      <c r="F195" s="217" t="s">
        <v>251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SUM(P196:P201)</f>
        <v>0</v>
      </c>
      <c r="Q195" s="211"/>
      <c r="R195" s="212">
        <f>SUM(R196:R201)</f>
        <v>0</v>
      </c>
      <c r="S195" s="211"/>
      <c r="T195" s="213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82</v>
      </c>
      <c r="AT195" s="215" t="s">
        <v>76</v>
      </c>
      <c r="AU195" s="215" t="s">
        <v>82</v>
      </c>
      <c r="AY195" s="214" t="s">
        <v>122</v>
      </c>
      <c r="BK195" s="216">
        <f>SUM(BK196:BK201)</f>
        <v>0</v>
      </c>
    </row>
    <row r="196" s="2" customFormat="1" ht="16.5" customHeight="1">
      <c r="A196" s="38"/>
      <c r="B196" s="39"/>
      <c r="C196" s="219" t="s">
        <v>252</v>
      </c>
      <c r="D196" s="219" t="s">
        <v>124</v>
      </c>
      <c r="E196" s="220" t="s">
        <v>253</v>
      </c>
      <c r="F196" s="221" t="s">
        <v>254</v>
      </c>
      <c r="G196" s="222" t="s">
        <v>210</v>
      </c>
      <c r="H196" s="223">
        <v>570.44600000000003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42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128</v>
      </c>
      <c r="AT196" s="231" t="s">
        <v>124</v>
      </c>
      <c r="AU196" s="231" t="s">
        <v>86</v>
      </c>
      <c r="AY196" s="17" t="s">
        <v>122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82</v>
      </c>
      <c r="BK196" s="232">
        <f>ROUND(I196*H196,2)</f>
        <v>0</v>
      </c>
      <c r="BL196" s="17" t="s">
        <v>128</v>
      </c>
      <c r="BM196" s="231" t="s">
        <v>255</v>
      </c>
    </row>
    <row r="197" s="2" customFormat="1" ht="44.25" customHeight="1">
      <c r="A197" s="38"/>
      <c r="B197" s="39"/>
      <c r="C197" s="219" t="s">
        <v>256</v>
      </c>
      <c r="D197" s="219" t="s">
        <v>124</v>
      </c>
      <c r="E197" s="220" t="s">
        <v>257</v>
      </c>
      <c r="F197" s="221" t="s">
        <v>258</v>
      </c>
      <c r="G197" s="222" t="s">
        <v>210</v>
      </c>
      <c r="H197" s="223">
        <v>1509.645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42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128</v>
      </c>
      <c r="AT197" s="231" t="s">
        <v>124</v>
      </c>
      <c r="AU197" s="231" t="s">
        <v>86</v>
      </c>
      <c r="AY197" s="17" t="s">
        <v>122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128</v>
      </c>
      <c r="BM197" s="231" t="s">
        <v>259</v>
      </c>
    </row>
    <row r="198" s="14" customFormat="1">
      <c r="A198" s="14"/>
      <c r="B198" s="244"/>
      <c r="C198" s="245"/>
      <c r="D198" s="235" t="s">
        <v>133</v>
      </c>
      <c r="E198" s="245"/>
      <c r="F198" s="247" t="s">
        <v>260</v>
      </c>
      <c r="G198" s="245"/>
      <c r="H198" s="248">
        <v>1509.645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133</v>
      </c>
      <c r="AU198" s="254" t="s">
        <v>86</v>
      </c>
      <c r="AV198" s="14" t="s">
        <v>86</v>
      </c>
      <c r="AW198" s="14" t="s">
        <v>4</v>
      </c>
      <c r="AX198" s="14" t="s">
        <v>82</v>
      </c>
      <c r="AY198" s="254" t="s">
        <v>122</v>
      </c>
    </row>
    <row r="199" s="2" customFormat="1" ht="44.25" customHeight="1">
      <c r="A199" s="38"/>
      <c r="B199" s="39"/>
      <c r="C199" s="219" t="s">
        <v>261</v>
      </c>
      <c r="D199" s="219" t="s">
        <v>124</v>
      </c>
      <c r="E199" s="220" t="s">
        <v>262</v>
      </c>
      <c r="F199" s="221" t="s">
        <v>263</v>
      </c>
      <c r="G199" s="222" t="s">
        <v>210</v>
      </c>
      <c r="H199" s="223">
        <v>570.44600000000003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42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128</v>
      </c>
      <c r="AT199" s="231" t="s">
        <v>124</v>
      </c>
      <c r="AU199" s="231" t="s">
        <v>86</v>
      </c>
      <c r="AY199" s="17" t="s">
        <v>122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82</v>
      </c>
      <c r="BK199" s="232">
        <f>ROUND(I199*H199,2)</f>
        <v>0</v>
      </c>
      <c r="BL199" s="17" t="s">
        <v>128</v>
      </c>
      <c r="BM199" s="231" t="s">
        <v>264</v>
      </c>
    </row>
    <row r="200" s="2" customFormat="1" ht="24.15" customHeight="1">
      <c r="A200" s="38"/>
      <c r="B200" s="39"/>
      <c r="C200" s="219" t="s">
        <v>265</v>
      </c>
      <c r="D200" s="219" t="s">
        <v>124</v>
      </c>
      <c r="E200" s="220" t="s">
        <v>266</v>
      </c>
      <c r="F200" s="221" t="s">
        <v>267</v>
      </c>
      <c r="G200" s="222" t="s">
        <v>210</v>
      </c>
      <c r="H200" s="223">
        <v>570.44600000000003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42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128</v>
      </c>
      <c r="AT200" s="231" t="s">
        <v>124</v>
      </c>
      <c r="AU200" s="231" t="s">
        <v>86</v>
      </c>
      <c r="AY200" s="17" t="s">
        <v>122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128</v>
      </c>
      <c r="BM200" s="231" t="s">
        <v>268</v>
      </c>
    </row>
    <row r="201" s="2" customFormat="1" ht="24.15" customHeight="1">
      <c r="A201" s="38"/>
      <c r="B201" s="39"/>
      <c r="C201" s="219" t="s">
        <v>269</v>
      </c>
      <c r="D201" s="219" t="s">
        <v>124</v>
      </c>
      <c r="E201" s="220" t="s">
        <v>270</v>
      </c>
      <c r="F201" s="221" t="s">
        <v>271</v>
      </c>
      <c r="G201" s="222" t="s">
        <v>210</v>
      </c>
      <c r="H201" s="223">
        <v>5704.46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42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128</v>
      </c>
      <c r="AT201" s="231" t="s">
        <v>124</v>
      </c>
      <c r="AU201" s="231" t="s">
        <v>86</v>
      </c>
      <c r="AY201" s="17" t="s">
        <v>122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82</v>
      </c>
      <c r="BK201" s="232">
        <f>ROUND(I201*H201,2)</f>
        <v>0</v>
      </c>
      <c r="BL201" s="17" t="s">
        <v>128</v>
      </c>
      <c r="BM201" s="231" t="s">
        <v>272</v>
      </c>
    </row>
    <row r="202" s="12" customFormat="1" ht="22.8" customHeight="1">
      <c r="A202" s="12"/>
      <c r="B202" s="203"/>
      <c r="C202" s="204"/>
      <c r="D202" s="205" t="s">
        <v>76</v>
      </c>
      <c r="E202" s="217" t="s">
        <v>273</v>
      </c>
      <c r="F202" s="217" t="s">
        <v>274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P203</f>
        <v>0</v>
      </c>
      <c r="Q202" s="211"/>
      <c r="R202" s="212">
        <f>R203</f>
        <v>0</v>
      </c>
      <c r="S202" s="211"/>
      <c r="T202" s="21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82</v>
      </c>
      <c r="AT202" s="215" t="s">
        <v>76</v>
      </c>
      <c r="AU202" s="215" t="s">
        <v>82</v>
      </c>
      <c r="AY202" s="214" t="s">
        <v>122</v>
      </c>
      <c r="BK202" s="216">
        <f>BK203</f>
        <v>0</v>
      </c>
    </row>
    <row r="203" s="2" customFormat="1" ht="24.15" customHeight="1">
      <c r="A203" s="38"/>
      <c r="B203" s="39"/>
      <c r="C203" s="219" t="s">
        <v>275</v>
      </c>
      <c r="D203" s="219" t="s">
        <v>124</v>
      </c>
      <c r="E203" s="220" t="s">
        <v>276</v>
      </c>
      <c r="F203" s="221" t="s">
        <v>277</v>
      </c>
      <c r="G203" s="222" t="s">
        <v>210</v>
      </c>
      <c r="H203" s="223">
        <v>1970.8009999999999</v>
      </c>
      <c r="I203" s="224"/>
      <c r="J203" s="225">
        <f>ROUND(I203*H203,2)</f>
        <v>0</v>
      </c>
      <c r="K203" s="226"/>
      <c r="L203" s="44"/>
      <c r="M203" s="277" t="s">
        <v>1</v>
      </c>
      <c r="N203" s="278" t="s">
        <v>42</v>
      </c>
      <c r="O203" s="279"/>
      <c r="P203" s="280">
        <f>O203*H203</f>
        <v>0</v>
      </c>
      <c r="Q203" s="280">
        <v>0</v>
      </c>
      <c r="R203" s="280">
        <f>Q203*H203</f>
        <v>0</v>
      </c>
      <c r="S203" s="280">
        <v>0</v>
      </c>
      <c r="T203" s="28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128</v>
      </c>
      <c r="AT203" s="231" t="s">
        <v>124</v>
      </c>
      <c r="AU203" s="231" t="s">
        <v>86</v>
      </c>
      <c r="AY203" s="17" t="s">
        <v>122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82</v>
      </c>
      <c r="BK203" s="232">
        <f>ROUND(I203*H203,2)</f>
        <v>0</v>
      </c>
      <c r="BL203" s="17" t="s">
        <v>128</v>
      </c>
      <c r="BM203" s="231" t="s">
        <v>278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fiCvATUNb848aQ2/G/duxHdKlnGFp2k8WtojgIKNEUPuaR2Q98yjw0lOncVoM0PJAbqdYu5jJe+4PTaoEYVkjg==" hashValue="ocWKGj6grvhnIwB/kDHGGpLxPXjLLpoV/eP2xLInx0NWUbspxZfKs7NaGhk0OI4hTqg7uNISZbCjSjz9XB93yQ==" algorithmName="SHA-512" password="CC35"/>
  <autoFilter ref="C122:K20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Lednice, ul. Komenského - oprava vodovodu a kanalizace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26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27</v>
      </c>
      <c r="F21" s="38"/>
      <c r="G21" s="38"/>
      <c r="H21" s="38"/>
      <c r="I21" s="140" t="s">
        <v>28</v>
      </c>
      <c r="J21" s="143" t="s">
        <v>29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ROUND((SUM(BE123:BE288)),  2)</f>
        <v>0</v>
      </c>
      <c r="G33" s="38"/>
      <c r="H33" s="38"/>
      <c r="I33" s="155">
        <v>0.20999999999999999</v>
      </c>
      <c r="J33" s="154">
        <f>ROUND(((SUM(BE123:BE288))*I33),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ROUND((SUM(BF123:BF288)),  2)</f>
        <v>0</v>
      </c>
      <c r="G34" s="38"/>
      <c r="H34" s="38"/>
      <c r="I34" s="155">
        <v>0.14999999999999999</v>
      </c>
      <c r="J34" s="154">
        <f>ROUND(((SUM(BF123:BF288))*I34),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ROUND((SUM(BG123:BG288)),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ROUND((SUM(BH123:BH288)),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ROUND((SUM(BI123:BI288)),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Lednice, ul. Komenského - oprava vodovodu a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Hlavní rozpočtové náklady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Lednice na Moravě</v>
      </c>
      <c r="G89" s="40"/>
      <c r="H89" s="40"/>
      <c r="I89" s="32" t="s">
        <v>22</v>
      </c>
      <c r="J89" s="79" t="str">
        <f>IF(J12="","",J12)</f>
        <v>7. 6. 2023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Vodovody a kanalizace Břeclav, a.s.</v>
      </c>
      <c r="G91" s="40"/>
      <c r="H91" s="40"/>
      <c r="I91" s="32" t="s">
        <v>32</v>
      </c>
      <c r="J91" s="36" t="str">
        <f>E21</f>
        <v>Vodovody a kanalizace Břeclav,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Ing. Patrik Osička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J222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J248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280</v>
      </c>
      <c r="E101" s="188"/>
      <c r="F101" s="188"/>
      <c r="G101" s="188"/>
      <c r="H101" s="188"/>
      <c r="I101" s="188"/>
      <c r="J101" s="189">
        <f>J250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105</v>
      </c>
      <c r="E102" s="188"/>
      <c r="F102" s="188"/>
      <c r="G102" s="188"/>
      <c r="H102" s="188"/>
      <c r="I102" s="188"/>
      <c r="J102" s="189">
        <f>J279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J286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Lednice, ul. Komenského - oprava vodovodu a kanalizace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2 - Hlavní rozpočtové náklady - kanalizace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Lednice na Moravě</v>
      </c>
      <c r="G117" s="40"/>
      <c r="H117" s="40"/>
      <c r="I117" s="32" t="s">
        <v>22</v>
      </c>
      <c r="J117" s="79" t="str">
        <f>IF(J12="","",J12)</f>
        <v>7. 6. 2023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E15</f>
        <v>Vodovody a kanalizace Břeclav, a.s.</v>
      </c>
      <c r="G119" s="40"/>
      <c r="H119" s="40"/>
      <c r="I119" s="32" t="s">
        <v>32</v>
      </c>
      <c r="J119" s="36" t="str">
        <f>E21</f>
        <v>Vodovody a kanalizace Břeclav,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Ing. Patrik Osička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108</v>
      </c>
      <c r="D122" s="194" t="s">
        <v>62</v>
      </c>
      <c r="E122" s="194" t="s">
        <v>58</v>
      </c>
      <c r="F122" s="194" t="s">
        <v>59</v>
      </c>
      <c r="G122" s="194" t="s">
        <v>109</v>
      </c>
      <c r="H122" s="194" t="s">
        <v>110</v>
      </c>
      <c r="I122" s="194" t="s">
        <v>111</v>
      </c>
      <c r="J122" s="195" t="s">
        <v>97</v>
      </c>
      <c r="K122" s="196" t="s">
        <v>112</v>
      </c>
      <c r="L122" s="197"/>
      <c r="M122" s="100" t="s">
        <v>1</v>
      </c>
      <c r="N122" s="101" t="s">
        <v>41</v>
      </c>
      <c r="O122" s="101" t="s">
        <v>113</v>
      </c>
      <c r="P122" s="101" t="s">
        <v>114</v>
      </c>
      <c r="Q122" s="101" t="s">
        <v>115</v>
      </c>
      <c r="R122" s="101" t="s">
        <v>116</v>
      </c>
      <c r="S122" s="101" t="s">
        <v>117</v>
      </c>
      <c r="T122" s="102" t="s">
        <v>118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119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6416.4103223399998</v>
      </c>
      <c r="S123" s="104"/>
      <c r="T123" s="201">
        <f>T124</f>
        <v>1813.5418799999998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99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120</v>
      </c>
      <c r="F124" s="206" t="s">
        <v>121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P125+P222+P248+P250+P279+P286</f>
        <v>0</v>
      </c>
      <c r="Q124" s="211"/>
      <c r="R124" s="212">
        <f>R125+R222+R248+R250+R279+R286</f>
        <v>6416.4103223399998</v>
      </c>
      <c r="S124" s="211"/>
      <c r="T124" s="213">
        <f>T125+T222+T248+T250+T279+T286</f>
        <v>1813.5418799999998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76</v>
      </c>
      <c r="AU124" s="215" t="s">
        <v>77</v>
      </c>
      <c r="AY124" s="214" t="s">
        <v>122</v>
      </c>
      <c r="BK124" s="216">
        <f>BK125+BK222+BK248+BK250+BK279+BK286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82</v>
      </c>
      <c r="F125" s="217" t="s">
        <v>123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SUM(P126:P221)</f>
        <v>0</v>
      </c>
      <c r="Q125" s="211"/>
      <c r="R125" s="212">
        <f>SUM(R126:R221)</f>
        <v>5841.1026430000002</v>
      </c>
      <c r="S125" s="211"/>
      <c r="T125" s="213">
        <f>SUM(T126:T221)</f>
        <v>1042.2433799999999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82</v>
      </c>
      <c r="AT125" s="215" t="s">
        <v>76</v>
      </c>
      <c r="AU125" s="215" t="s">
        <v>82</v>
      </c>
      <c r="AY125" s="214" t="s">
        <v>122</v>
      </c>
      <c r="BK125" s="216">
        <f>SUM(BK126:BK221)</f>
        <v>0</v>
      </c>
    </row>
    <row r="126" s="2" customFormat="1" ht="24.15" customHeight="1">
      <c r="A126" s="38"/>
      <c r="B126" s="39"/>
      <c r="C126" s="219" t="s">
        <v>82</v>
      </c>
      <c r="D126" s="219" t="s">
        <v>124</v>
      </c>
      <c r="E126" s="220" t="s">
        <v>130</v>
      </c>
      <c r="F126" s="221" t="s">
        <v>131</v>
      </c>
      <c r="G126" s="222" t="s">
        <v>127</v>
      </c>
      <c r="H126" s="223">
        <v>1256.605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42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0.44</v>
      </c>
      <c r="T126" s="230">
        <f>S126*H126</f>
        <v>552.90620000000001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128</v>
      </c>
      <c r="AT126" s="231" t="s">
        <v>124</v>
      </c>
      <c r="AU126" s="231" t="s">
        <v>86</v>
      </c>
      <c r="AY126" s="17" t="s">
        <v>122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128</v>
      </c>
      <c r="BM126" s="231" t="s">
        <v>281</v>
      </c>
    </row>
    <row r="127" s="2" customFormat="1" ht="24.15" customHeight="1">
      <c r="A127" s="38"/>
      <c r="B127" s="39"/>
      <c r="C127" s="219" t="s">
        <v>86</v>
      </c>
      <c r="D127" s="219" t="s">
        <v>124</v>
      </c>
      <c r="E127" s="220" t="s">
        <v>139</v>
      </c>
      <c r="F127" s="221" t="s">
        <v>140</v>
      </c>
      <c r="G127" s="222" t="s">
        <v>127</v>
      </c>
      <c r="H127" s="223">
        <v>1256.605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0.316</v>
      </c>
      <c r="T127" s="230">
        <f>S127*H127</f>
        <v>397.08717999999999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128</v>
      </c>
      <c r="AT127" s="231" t="s">
        <v>124</v>
      </c>
      <c r="AU127" s="231" t="s">
        <v>86</v>
      </c>
      <c r="AY127" s="17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128</v>
      </c>
      <c r="BM127" s="231" t="s">
        <v>282</v>
      </c>
    </row>
    <row r="128" s="13" customFormat="1">
      <c r="A128" s="13"/>
      <c r="B128" s="233"/>
      <c r="C128" s="234"/>
      <c r="D128" s="235" t="s">
        <v>133</v>
      </c>
      <c r="E128" s="236" t="s">
        <v>1</v>
      </c>
      <c r="F128" s="237" t="s">
        <v>283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133</v>
      </c>
      <c r="AU128" s="243" t="s">
        <v>86</v>
      </c>
      <c r="AV128" s="13" t="s">
        <v>82</v>
      </c>
      <c r="AW128" s="13" t="s">
        <v>33</v>
      </c>
      <c r="AX128" s="13" t="s">
        <v>77</v>
      </c>
      <c r="AY128" s="243" t="s">
        <v>122</v>
      </c>
    </row>
    <row r="129" s="14" customFormat="1">
      <c r="A129" s="14"/>
      <c r="B129" s="244"/>
      <c r="C129" s="245"/>
      <c r="D129" s="235" t="s">
        <v>133</v>
      </c>
      <c r="E129" s="246" t="s">
        <v>1</v>
      </c>
      <c r="F129" s="247" t="s">
        <v>284</v>
      </c>
      <c r="G129" s="245"/>
      <c r="H129" s="248">
        <v>898.01999999999998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133</v>
      </c>
      <c r="AU129" s="254" t="s">
        <v>86</v>
      </c>
      <c r="AV129" s="14" t="s">
        <v>86</v>
      </c>
      <c r="AW129" s="14" t="s">
        <v>33</v>
      </c>
      <c r="AX129" s="14" t="s">
        <v>77</v>
      </c>
      <c r="AY129" s="254" t="s">
        <v>122</v>
      </c>
    </row>
    <row r="130" s="13" customFormat="1">
      <c r="A130" s="13"/>
      <c r="B130" s="233"/>
      <c r="C130" s="234"/>
      <c r="D130" s="235" t="s">
        <v>133</v>
      </c>
      <c r="E130" s="236" t="s">
        <v>1</v>
      </c>
      <c r="F130" s="237" t="s">
        <v>285</v>
      </c>
      <c r="G130" s="234"/>
      <c r="H130" s="236" t="s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133</v>
      </c>
      <c r="AU130" s="243" t="s">
        <v>86</v>
      </c>
      <c r="AV130" s="13" t="s">
        <v>82</v>
      </c>
      <c r="AW130" s="13" t="s">
        <v>33</v>
      </c>
      <c r="AX130" s="13" t="s">
        <v>77</v>
      </c>
      <c r="AY130" s="243" t="s">
        <v>122</v>
      </c>
    </row>
    <row r="131" s="14" customFormat="1">
      <c r="A131" s="14"/>
      <c r="B131" s="244"/>
      <c r="C131" s="245"/>
      <c r="D131" s="235" t="s">
        <v>133</v>
      </c>
      <c r="E131" s="246" t="s">
        <v>1</v>
      </c>
      <c r="F131" s="247" t="s">
        <v>286</v>
      </c>
      <c r="G131" s="245"/>
      <c r="H131" s="248">
        <v>130.63499999999999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133</v>
      </c>
      <c r="AU131" s="254" t="s">
        <v>86</v>
      </c>
      <c r="AV131" s="14" t="s">
        <v>86</v>
      </c>
      <c r="AW131" s="14" t="s">
        <v>33</v>
      </c>
      <c r="AX131" s="14" t="s">
        <v>77</v>
      </c>
      <c r="AY131" s="254" t="s">
        <v>122</v>
      </c>
    </row>
    <row r="132" s="13" customFormat="1">
      <c r="A132" s="13"/>
      <c r="B132" s="233"/>
      <c r="C132" s="234"/>
      <c r="D132" s="235" t="s">
        <v>133</v>
      </c>
      <c r="E132" s="236" t="s">
        <v>1</v>
      </c>
      <c r="F132" s="237" t="s">
        <v>287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133</v>
      </c>
      <c r="AU132" s="243" t="s">
        <v>86</v>
      </c>
      <c r="AV132" s="13" t="s">
        <v>82</v>
      </c>
      <c r="AW132" s="13" t="s">
        <v>33</v>
      </c>
      <c r="AX132" s="13" t="s">
        <v>77</v>
      </c>
      <c r="AY132" s="243" t="s">
        <v>122</v>
      </c>
    </row>
    <row r="133" s="14" customFormat="1">
      <c r="A133" s="14"/>
      <c r="B133" s="244"/>
      <c r="C133" s="245"/>
      <c r="D133" s="235" t="s">
        <v>133</v>
      </c>
      <c r="E133" s="246" t="s">
        <v>1</v>
      </c>
      <c r="F133" s="247" t="s">
        <v>288</v>
      </c>
      <c r="G133" s="245"/>
      <c r="H133" s="248">
        <v>77.950000000000003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133</v>
      </c>
      <c r="AU133" s="254" t="s">
        <v>86</v>
      </c>
      <c r="AV133" s="14" t="s">
        <v>86</v>
      </c>
      <c r="AW133" s="14" t="s">
        <v>33</v>
      </c>
      <c r="AX133" s="14" t="s">
        <v>77</v>
      </c>
      <c r="AY133" s="254" t="s">
        <v>122</v>
      </c>
    </row>
    <row r="134" s="13" customFormat="1">
      <c r="A134" s="13"/>
      <c r="B134" s="233"/>
      <c r="C134" s="234"/>
      <c r="D134" s="235" t="s">
        <v>133</v>
      </c>
      <c r="E134" s="236" t="s">
        <v>1</v>
      </c>
      <c r="F134" s="237" t="s">
        <v>136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133</v>
      </c>
      <c r="AU134" s="243" t="s">
        <v>86</v>
      </c>
      <c r="AV134" s="13" t="s">
        <v>82</v>
      </c>
      <c r="AW134" s="13" t="s">
        <v>33</v>
      </c>
      <c r="AX134" s="13" t="s">
        <v>77</v>
      </c>
      <c r="AY134" s="243" t="s">
        <v>122</v>
      </c>
    </row>
    <row r="135" s="14" customFormat="1">
      <c r="A135" s="14"/>
      <c r="B135" s="244"/>
      <c r="C135" s="245"/>
      <c r="D135" s="235" t="s">
        <v>133</v>
      </c>
      <c r="E135" s="246" t="s">
        <v>1</v>
      </c>
      <c r="F135" s="247" t="s">
        <v>289</v>
      </c>
      <c r="G135" s="245"/>
      <c r="H135" s="248">
        <v>150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133</v>
      </c>
      <c r="AU135" s="254" t="s">
        <v>86</v>
      </c>
      <c r="AV135" s="14" t="s">
        <v>86</v>
      </c>
      <c r="AW135" s="14" t="s">
        <v>33</v>
      </c>
      <c r="AX135" s="14" t="s">
        <v>77</v>
      </c>
      <c r="AY135" s="254" t="s">
        <v>122</v>
      </c>
    </row>
    <row r="136" s="15" customFormat="1">
      <c r="A136" s="15"/>
      <c r="B136" s="255"/>
      <c r="C136" s="256"/>
      <c r="D136" s="235" t="s">
        <v>133</v>
      </c>
      <c r="E136" s="257" t="s">
        <v>1</v>
      </c>
      <c r="F136" s="258" t="s">
        <v>138</v>
      </c>
      <c r="G136" s="256"/>
      <c r="H136" s="259">
        <v>1256.605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133</v>
      </c>
      <c r="AU136" s="265" t="s">
        <v>86</v>
      </c>
      <c r="AV136" s="15" t="s">
        <v>128</v>
      </c>
      <c r="AW136" s="15" t="s">
        <v>33</v>
      </c>
      <c r="AX136" s="15" t="s">
        <v>82</v>
      </c>
      <c r="AY136" s="265" t="s">
        <v>122</v>
      </c>
    </row>
    <row r="137" s="2" customFormat="1" ht="16.5" customHeight="1">
      <c r="A137" s="38"/>
      <c r="B137" s="39"/>
      <c r="C137" s="219" t="s">
        <v>89</v>
      </c>
      <c r="D137" s="219" t="s">
        <v>124</v>
      </c>
      <c r="E137" s="220" t="s">
        <v>142</v>
      </c>
      <c r="F137" s="221" t="s">
        <v>143</v>
      </c>
      <c r="G137" s="222" t="s">
        <v>144</v>
      </c>
      <c r="H137" s="223">
        <v>450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0.20499999999999999</v>
      </c>
      <c r="T137" s="230">
        <f>S137*H137</f>
        <v>92.25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128</v>
      </c>
      <c r="AT137" s="231" t="s">
        <v>124</v>
      </c>
      <c r="AU137" s="231" t="s">
        <v>86</v>
      </c>
      <c r="AY137" s="17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128</v>
      </c>
      <c r="BM137" s="231" t="s">
        <v>290</v>
      </c>
    </row>
    <row r="138" s="2" customFormat="1" ht="24.15" customHeight="1">
      <c r="A138" s="38"/>
      <c r="B138" s="39"/>
      <c r="C138" s="219" t="s">
        <v>128</v>
      </c>
      <c r="D138" s="219" t="s">
        <v>124</v>
      </c>
      <c r="E138" s="220" t="s">
        <v>291</v>
      </c>
      <c r="F138" s="221" t="s">
        <v>292</v>
      </c>
      <c r="G138" s="222" t="s">
        <v>293</v>
      </c>
      <c r="H138" s="223">
        <v>720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42</v>
      </c>
      <c r="O138" s="91"/>
      <c r="P138" s="229">
        <f>O138*H138</f>
        <v>0</v>
      </c>
      <c r="Q138" s="229">
        <v>3.0000000000000001E-05</v>
      </c>
      <c r="R138" s="229">
        <f>Q138*H138</f>
        <v>0.021600000000000001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128</v>
      </c>
      <c r="AT138" s="231" t="s">
        <v>124</v>
      </c>
      <c r="AU138" s="231" t="s">
        <v>86</v>
      </c>
      <c r="AY138" s="17" t="s">
        <v>122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128</v>
      </c>
      <c r="BM138" s="231" t="s">
        <v>294</v>
      </c>
    </row>
    <row r="139" s="2" customFormat="1" ht="24.15" customHeight="1">
      <c r="A139" s="38"/>
      <c r="B139" s="39"/>
      <c r="C139" s="219" t="s">
        <v>146</v>
      </c>
      <c r="D139" s="219" t="s">
        <v>124</v>
      </c>
      <c r="E139" s="220" t="s">
        <v>295</v>
      </c>
      <c r="F139" s="221" t="s">
        <v>296</v>
      </c>
      <c r="G139" s="222" t="s">
        <v>297</v>
      </c>
      <c r="H139" s="223">
        <v>90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42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128</v>
      </c>
      <c r="AT139" s="231" t="s">
        <v>124</v>
      </c>
      <c r="AU139" s="231" t="s">
        <v>86</v>
      </c>
      <c r="AY139" s="17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128</v>
      </c>
      <c r="BM139" s="231" t="s">
        <v>298</v>
      </c>
    </row>
    <row r="140" s="2" customFormat="1" ht="24.15" customHeight="1">
      <c r="A140" s="38"/>
      <c r="B140" s="39"/>
      <c r="C140" s="219" t="s">
        <v>150</v>
      </c>
      <c r="D140" s="219" t="s">
        <v>124</v>
      </c>
      <c r="E140" s="220" t="s">
        <v>147</v>
      </c>
      <c r="F140" s="221" t="s">
        <v>148</v>
      </c>
      <c r="G140" s="222" t="s">
        <v>144</v>
      </c>
      <c r="H140" s="223">
        <v>25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42</v>
      </c>
      <c r="O140" s="91"/>
      <c r="P140" s="229">
        <f>O140*H140</f>
        <v>0</v>
      </c>
      <c r="Q140" s="229">
        <v>0.0086800000000000002</v>
      </c>
      <c r="R140" s="229">
        <f>Q140*H140</f>
        <v>0.217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128</v>
      </c>
      <c r="AT140" s="231" t="s">
        <v>124</v>
      </c>
      <c r="AU140" s="231" t="s">
        <v>86</v>
      </c>
      <c r="AY140" s="17" t="s">
        <v>122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128</v>
      </c>
      <c r="BM140" s="231" t="s">
        <v>299</v>
      </c>
    </row>
    <row r="141" s="2" customFormat="1" ht="24.15" customHeight="1">
      <c r="A141" s="38"/>
      <c r="B141" s="39"/>
      <c r="C141" s="219" t="s">
        <v>154</v>
      </c>
      <c r="D141" s="219" t="s">
        <v>124</v>
      </c>
      <c r="E141" s="220" t="s">
        <v>151</v>
      </c>
      <c r="F141" s="221" t="s">
        <v>152</v>
      </c>
      <c r="G141" s="222" t="s">
        <v>144</v>
      </c>
      <c r="H141" s="223">
        <v>15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0.06053</v>
      </c>
      <c r="R141" s="229">
        <f>Q141*H141</f>
        <v>0.90795000000000003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128</v>
      </c>
      <c r="AT141" s="231" t="s">
        <v>124</v>
      </c>
      <c r="AU141" s="231" t="s">
        <v>86</v>
      </c>
      <c r="AY141" s="17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128</v>
      </c>
      <c r="BM141" s="231" t="s">
        <v>300</v>
      </c>
    </row>
    <row r="142" s="2" customFormat="1" ht="33" customHeight="1">
      <c r="A142" s="38"/>
      <c r="B142" s="39"/>
      <c r="C142" s="219" t="s">
        <v>159</v>
      </c>
      <c r="D142" s="219" t="s">
        <v>124</v>
      </c>
      <c r="E142" s="220" t="s">
        <v>301</v>
      </c>
      <c r="F142" s="221" t="s">
        <v>302</v>
      </c>
      <c r="G142" s="222" t="s">
        <v>162</v>
      </c>
      <c r="H142" s="223">
        <v>1109.905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42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128</v>
      </c>
      <c r="AT142" s="231" t="s">
        <v>124</v>
      </c>
      <c r="AU142" s="231" t="s">
        <v>86</v>
      </c>
      <c r="AY142" s="17" t="s">
        <v>122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128</v>
      </c>
      <c r="BM142" s="231" t="s">
        <v>303</v>
      </c>
    </row>
    <row r="143" s="2" customFormat="1" ht="33" customHeight="1">
      <c r="A143" s="38"/>
      <c r="B143" s="39"/>
      <c r="C143" s="219" t="s">
        <v>168</v>
      </c>
      <c r="D143" s="219" t="s">
        <v>124</v>
      </c>
      <c r="E143" s="220" t="s">
        <v>304</v>
      </c>
      <c r="F143" s="221" t="s">
        <v>305</v>
      </c>
      <c r="G143" s="222" t="s">
        <v>162</v>
      </c>
      <c r="H143" s="223">
        <v>2882.1329999999998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42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128</v>
      </c>
      <c r="AT143" s="231" t="s">
        <v>124</v>
      </c>
      <c r="AU143" s="231" t="s">
        <v>86</v>
      </c>
      <c r="AY143" s="17" t="s">
        <v>122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128</v>
      </c>
      <c r="BM143" s="231" t="s">
        <v>306</v>
      </c>
    </row>
    <row r="144" s="13" customFormat="1">
      <c r="A144" s="13"/>
      <c r="B144" s="233"/>
      <c r="C144" s="234"/>
      <c r="D144" s="235" t="s">
        <v>133</v>
      </c>
      <c r="E144" s="236" t="s">
        <v>1</v>
      </c>
      <c r="F144" s="237" t="s">
        <v>283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133</v>
      </c>
      <c r="AU144" s="243" t="s">
        <v>86</v>
      </c>
      <c r="AV144" s="13" t="s">
        <v>82</v>
      </c>
      <c r="AW144" s="13" t="s">
        <v>33</v>
      </c>
      <c r="AX144" s="13" t="s">
        <v>77</v>
      </c>
      <c r="AY144" s="243" t="s">
        <v>122</v>
      </c>
    </row>
    <row r="145" s="14" customFormat="1">
      <c r="A145" s="14"/>
      <c r="B145" s="244"/>
      <c r="C145" s="245"/>
      <c r="D145" s="235" t="s">
        <v>133</v>
      </c>
      <c r="E145" s="246" t="s">
        <v>1</v>
      </c>
      <c r="F145" s="247" t="s">
        <v>307</v>
      </c>
      <c r="G145" s="245"/>
      <c r="H145" s="248">
        <v>2379.7530000000002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133</v>
      </c>
      <c r="AU145" s="254" t="s">
        <v>86</v>
      </c>
      <c r="AV145" s="14" t="s">
        <v>86</v>
      </c>
      <c r="AW145" s="14" t="s">
        <v>33</v>
      </c>
      <c r="AX145" s="14" t="s">
        <v>77</v>
      </c>
      <c r="AY145" s="254" t="s">
        <v>122</v>
      </c>
    </row>
    <row r="146" s="13" customFormat="1">
      <c r="A146" s="13"/>
      <c r="B146" s="233"/>
      <c r="C146" s="234"/>
      <c r="D146" s="235" t="s">
        <v>133</v>
      </c>
      <c r="E146" s="236" t="s">
        <v>1</v>
      </c>
      <c r="F146" s="237" t="s">
        <v>285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133</v>
      </c>
      <c r="AU146" s="243" t="s">
        <v>86</v>
      </c>
      <c r="AV146" s="13" t="s">
        <v>82</v>
      </c>
      <c r="AW146" s="13" t="s">
        <v>33</v>
      </c>
      <c r="AX146" s="13" t="s">
        <v>77</v>
      </c>
      <c r="AY146" s="243" t="s">
        <v>122</v>
      </c>
    </row>
    <row r="147" s="14" customFormat="1">
      <c r="A147" s="14"/>
      <c r="B147" s="244"/>
      <c r="C147" s="245"/>
      <c r="D147" s="235" t="s">
        <v>133</v>
      </c>
      <c r="E147" s="246" t="s">
        <v>1</v>
      </c>
      <c r="F147" s="247" t="s">
        <v>308</v>
      </c>
      <c r="G147" s="245"/>
      <c r="H147" s="248">
        <v>372.31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133</v>
      </c>
      <c r="AU147" s="254" t="s">
        <v>86</v>
      </c>
      <c r="AV147" s="14" t="s">
        <v>86</v>
      </c>
      <c r="AW147" s="14" t="s">
        <v>33</v>
      </c>
      <c r="AX147" s="14" t="s">
        <v>77</v>
      </c>
      <c r="AY147" s="254" t="s">
        <v>122</v>
      </c>
    </row>
    <row r="148" s="13" customFormat="1">
      <c r="A148" s="13"/>
      <c r="B148" s="233"/>
      <c r="C148" s="234"/>
      <c r="D148" s="235" t="s">
        <v>133</v>
      </c>
      <c r="E148" s="236" t="s">
        <v>1</v>
      </c>
      <c r="F148" s="237" t="s">
        <v>287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133</v>
      </c>
      <c r="AU148" s="243" t="s">
        <v>86</v>
      </c>
      <c r="AV148" s="13" t="s">
        <v>82</v>
      </c>
      <c r="AW148" s="13" t="s">
        <v>33</v>
      </c>
      <c r="AX148" s="13" t="s">
        <v>77</v>
      </c>
      <c r="AY148" s="243" t="s">
        <v>122</v>
      </c>
    </row>
    <row r="149" s="14" customFormat="1">
      <c r="A149" s="14"/>
      <c r="B149" s="244"/>
      <c r="C149" s="245"/>
      <c r="D149" s="235" t="s">
        <v>133</v>
      </c>
      <c r="E149" s="246" t="s">
        <v>1</v>
      </c>
      <c r="F149" s="247" t="s">
        <v>309</v>
      </c>
      <c r="G149" s="245"/>
      <c r="H149" s="248">
        <v>260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133</v>
      </c>
      <c r="AU149" s="254" t="s">
        <v>86</v>
      </c>
      <c r="AV149" s="14" t="s">
        <v>86</v>
      </c>
      <c r="AW149" s="14" t="s">
        <v>33</v>
      </c>
      <c r="AX149" s="14" t="s">
        <v>77</v>
      </c>
      <c r="AY149" s="254" t="s">
        <v>122</v>
      </c>
    </row>
    <row r="150" s="13" customFormat="1">
      <c r="A150" s="13"/>
      <c r="B150" s="233"/>
      <c r="C150" s="234"/>
      <c r="D150" s="235" t="s">
        <v>133</v>
      </c>
      <c r="E150" s="236" t="s">
        <v>1</v>
      </c>
      <c r="F150" s="237" t="s">
        <v>136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133</v>
      </c>
      <c r="AU150" s="243" t="s">
        <v>86</v>
      </c>
      <c r="AV150" s="13" t="s">
        <v>82</v>
      </c>
      <c r="AW150" s="13" t="s">
        <v>33</v>
      </c>
      <c r="AX150" s="13" t="s">
        <v>77</v>
      </c>
      <c r="AY150" s="243" t="s">
        <v>122</v>
      </c>
    </row>
    <row r="151" s="14" customFormat="1">
      <c r="A151" s="14"/>
      <c r="B151" s="244"/>
      <c r="C151" s="245"/>
      <c r="D151" s="235" t="s">
        <v>133</v>
      </c>
      <c r="E151" s="246" t="s">
        <v>1</v>
      </c>
      <c r="F151" s="247" t="s">
        <v>310</v>
      </c>
      <c r="G151" s="245"/>
      <c r="H151" s="248">
        <v>345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133</v>
      </c>
      <c r="AU151" s="254" t="s">
        <v>86</v>
      </c>
      <c r="AV151" s="14" t="s">
        <v>86</v>
      </c>
      <c r="AW151" s="14" t="s">
        <v>33</v>
      </c>
      <c r="AX151" s="14" t="s">
        <v>77</v>
      </c>
      <c r="AY151" s="254" t="s">
        <v>122</v>
      </c>
    </row>
    <row r="152" s="13" customFormat="1">
      <c r="A152" s="13"/>
      <c r="B152" s="233"/>
      <c r="C152" s="234"/>
      <c r="D152" s="235" t="s">
        <v>133</v>
      </c>
      <c r="E152" s="236" t="s">
        <v>1</v>
      </c>
      <c r="F152" s="237" t="s">
        <v>311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133</v>
      </c>
      <c r="AU152" s="243" t="s">
        <v>86</v>
      </c>
      <c r="AV152" s="13" t="s">
        <v>82</v>
      </c>
      <c r="AW152" s="13" t="s">
        <v>33</v>
      </c>
      <c r="AX152" s="13" t="s">
        <v>77</v>
      </c>
      <c r="AY152" s="243" t="s">
        <v>122</v>
      </c>
    </row>
    <row r="153" s="14" customFormat="1">
      <c r="A153" s="14"/>
      <c r="B153" s="244"/>
      <c r="C153" s="245"/>
      <c r="D153" s="235" t="s">
        <v>133</v>
      </c>
      <c r="E153" s="246" t="s">
        <v>1</v>
      </c>
      <c r="F153" s="247" t="s">
        <v>312</v>
      </c>
      <c r="G153" s="245"/>
      <c r="H153" s="248">
        <v>-426.70999999999998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133</v>
      </c>
      <c r="AU153" s="254" t="s">
        <v>86</v>
      </c>
      <c r="AV153" s="14" t="s">
        <v>86</v>
      </c>
      <c r="AW153" s="14" t="s">
        <v>33</v>
      </c>
      <c r="AX153" s="14" t="s">
        <v>77</v>
      </c>
      <c r="AY153" s="254" t="s">
        <v>122</v>
      </c>
    </row>
    <row r="154" s="13" customFormat="1">
      <c r="A154" s="13"/>
      <c r="B154" s="233"/>
      <c r="C154" s="234"/>
      <c r="D154" s="235" t="s">
        <v>133</v>
      </c>
      <c r="E154" s="236" t="s">
        <v>1</v>
      </c>
      <c r="F154" s="237" t="s">
        <v>313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133</v>
      </c>
      <c r="AU154" s="243" t="s">
        <v>86</v>
      </c>
      <c r="AV154" s="13" t="s">
        <v>82</v>
      </c>
      <c r="AW154" s="13" t="s">
        <v>33</v>
      </c>
      <c r="AX154" s="13" t="s">
        <v>77</v>
      </c>
      <c r="AY154" s="243" t="s">
        <v>122</v>
      </c>
    </row>
    <row r="155" s="14" customFormat="1">
      <c r="A155" s="14"/>
      <c r="B155" s="244"/>
      <c r="C155" s="245"/>
      <c r="D155" s="235" t="s">
        <v>133</v>
      </c>
      <c r="E155" s="246" t="s">
        <v>1</v>
      </c>
      <c r="F155" s="247" t="s">
        <v>314</v>
      </c>
      <c r="G155" s="245"/>
      <c r="H155" s="248">
        <v>-2.1200000000000001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133</v>
      </c>
      <c r="AU155" s="254" t="s">
        <v>86</v>
      </c>
      <c r="AV155" s="14" t="s">
        <v>86</v>
      </c>
      <c r="AW155" s="14" t="s">
        <v>33</v>
      </c>
      <c r="AX155" s="14" t="s">
        <v>77</v>
      </c>
      <c r="AY155" s="254" t="s">
        <v>122</v>
      </c>
    </row>
    <row r="156" s="13" customFormat="1">
      <c r="A156" s="13"/>
      <c r="B156" s="233"/>
      <c r="C156" s="234"/>
      <c r="D156" s="235" t="s">
        <v>133</v>
      </c>
      <c r="E156" s="236" t="s">
        <v>1</v>
      </c>
      <c r="F156" s="237" t="s">
        <v>315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133</v>
      </c>
      <c r="AU156" s="243" t="s">
        <v>86</v>
      </c>
      <c r="AV156" s="13" t="s">
        <v>82</v>
      </c>
      <c r="AW156" s="13" t="s">
        <v>33</v>
      </c>
      <c r="AX156" s="13" t="s">
        <v>77</v>
      </c>
      <c r="AY156" s="243" t="s">
        <v>122</v>
      </c>
    </row>
    <row r="157" s="14" customFormat="1">
      <c r="A157" s="14"/>
      <c r="B157" s="244"/>
      <c r="C157" s="245"/>
      <c r="D157" s="235" t="s">
        <v>133</v>
      </c>
      <c r="E157" s="246" t="s">
        <v>1</v>
      </c>
      <c r="F157" s="247" t="s">
        <v>316</v>
      </c>
      <c r="G157" s="245"/>
      <c r="H157" s="248">
        <v>-43.450000000000003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133</v>
      </c>
      <c r="AU157" s="254" t="s">
        <v>86</v>
      </c>
      <c r="AV157" s="14" t="s">
        <v>86</v>
      </c>
      <c r="AW157" s="14" t="s">
        <v>33</v>
      </c>
      <c r="AX157" s="14" t="s">
        <v>77</v>
      </c>
      <c r="AY157" s="254" t="s">
        <v>122</v>
      </c>
    </row>
    <row r="158" s="13" customFormat="1">
      <c r="A158" s="13"/>
      <c r="B158" s="233"/>
      <c r="C158" s="234"/>
      <c r="D158" s="235" t="s">
        <v>133</v>
      </c>
      <c r="E158" s="236" t="s">
        <v>1</v>
      </c>
      <c r="F158" s="237" t="s">
        <v>317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133</v>
      </c>
      <c r="AU158" s="243" t="s">
        <v>86</v>
      </c>
      <c r="AV158" s="13" t="s">
        <v>82</v>
      </c>
      <c r="AW158" s="13" t="s">
        <v>33</v>
      </c>
      <c r="AX158" s="13" t="s">
        <v>77</v>
      </c>
      <c r="AY158" s="243" t="s">
        <v>122</v>
      </c>
    </row>
    <row r="159" s="14" customFormat="1">
      <c r="A159" s="14"/>
      <c r="B159" s="244"/>
      <c r="C159" s="245"/>
      <c r="D159" s="235" t="s">
        <v>133</v>
      </c>
      <c r="E159" s="246" t="s">
        <v>1</v>
      </c>
      <c r="F159" s="247" t="s">
        <v>318</v>
      </c>
      <c r="G159" s="245"/>
      <c r="H159" s="248">
        <v>-2.6499999999999999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133</v>
      </c>
      <c r="AU159" s="254" t="s">
        <v>86</v>
      </c>
      <c r="AV159" s="14" t="s">
        <v>86</v>
      </c>
      <c r="AW159" s="14" t="s">
        <v>33</v>
      </c>
      <c r="AX159" s="14" t="s">
        <v>77</v>
      </c>
      <c r="AY159" s="254" t="s">
        <v>122</v>
      </c>
    </row>
    <row r="160" s="15" customFormat="1">
      <c r="A160" s="15"/>
      <c r="B160" s="255"/>
      <c r="C160" s="256"/>
      <c r="D160" s="235" t="s">
        <v>133</v>
      </c>
      <c r="E160" s="257" t="s">
        <v>1</v>
      </c>
      <c r="F160" s="258" t="s">
        <v>138</v>
      </c>
      <c r="G160" s="256"/>
      <c r="H160" s="259">
        <v>2882.1330000000003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133</v>
      </c>
      <c r="AU160" s="265" t="s">
        <v>86</v>
      </c>
      <c r="AV160" s="15" t="s">
        <v>128</v>
      </c>
      <c r="AW160" s="15" t="s">
        <v>33</v>
      </c>
      <c r="AX160" s="15" t="s">
        <v>82</v>
      </c>
      <c r="AY160" s="265" t="s">
        <v>122</v>
      </c>
    </row>
    <row r="161" s="2" customFormat="1" ht="24.15" customHeight="1">
      <c r="A161" s="38"/>
      <c r="B161" s="39"/>
      <c r="C161" s="219" t="s">
        <v>172</v>
      </c>
      <c r="D161" s="219" t="s">
        <v>124</v>
      </c>
      <c r="E161" s="220" t="s">
        <v>169</v>
      </c>
      <c r="F161" s="221" t="s">
        <v>170</v>
      </c>
      <c r="G161" s="222" t="s">
        <v>162</v>
      </c>
      <c r="H161" s="223">
        <v>1378.031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42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128</v>
      </c>
      <c r="AT161" s="231" t="s">
        <v>124</v>
      </c>
      <c r="AU161" s="231" t="s">
        <v>86</v>
      </c>
      <c r="AY161" s="17" t="s">
        <v>122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128</v>
      </c>
      <c r="BM161" s="231" t="s">
        <v>319</v>
      </c>
    </row>
    <row r="162" s="2" customFormat="1" ht="24.15" customHeight="1">
      <c r="A162" s="38"/>
      <c r="B162" s="39"/>
      <c r="C162" s="219" t="s">
        <v>176</v>
      </c>
      <c r="D162" s="219" t="s">
        <v>124</v>
      </c>
      <c r="E162" s="220" t="s">
        <v>320</v>
      </c>
      <c r="F162" s="221" t="s">
        <v>321</v>
      </c>
      <c r="G162" s="222" t="s">
        <v>127</v>
      </c>
      <c r="H162" s="223">
        <v>3752.6999999999998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42</v>
      </c>
      <c r="O162" s="91"/>
      <c r="P162" s="229">
        <f>O162*H162</f>
        <v>0</v>
      </c>
      <c r="Q162" s="229">
        <v>0.00059000000000000003</v>
      </c>
      <c r="R162" s="229">
        <f>Q162*H162</f>
        <v>2.2140930000000001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128</v>
      </c>
      <c r="AT162" s="231" t="s">
        <v>124</v>
      </c>
      <c r="AU162" s="231" t="s">
        <v>86</v>
      </c>
      <c r="AY162" s="17" t="s">
        <v>122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128</v>
      </c>
      <c r="BM162" s="231" t="s">
        <v>322</v>
      </c>
    </row>
    <row r="163" s="14" customFormat="1">
      <c r="A163" s="14"/>
      <c r="B163" s="244"/>
      <c r="C163" s="245"/>
      <c r="D163" s="235" t="s">
        <v>133</v>
      </c>
      <c r="E163" s="246" t="s">
        <v>1</v>
      </c>
      <c r="F163" s="247" t="s">
        <v>323</v>
      </c>
      <c r="G163" s="245"/>
      <c r="H163" s="248">
        <v>3752.6999999999998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133</v>
      </c>
      <c r="AU163" s="254" t="s">
        <v>86</v>
      </c>
      <c r="AV163" s="14" t="s">
        <v>86</v>
      </c>
      <c r="AW163" s="14" t="s">
        <v>33</v>
      </c>
      <c r="AX163" s="14" t="s">
        <v>82</v>
      </c>
      <c r="AY163" s="254" t="s">
        <v>122</v>
      </c>
    </row>
    <row r="164" s="2" customFormat="1" ht="24.15" customHeight="1">
      <c r="A164" s="38"/>
      <c r="B164" s="39"/>
      <c r="C164" s="219" t="s">
        <v>180</v>
      </c>
      <c r="D164" s="219" t="s">
        <v>124</v>
      </c>
      <c r="E164" s="220" t="s">
        <v>324</v>
      </c>
      <c r="F164" s="221" t="s">
        <v>325</v>
      </c>
      <c r="G164" s="222" t="s">
        <v>127</v>
      </c>
      <c r="H164" s="223">
        <v>3752.6999999999998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42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128</v>
      </c>
      <c r="AT164" s="231" t="s">
        <v>124</v>
      </c>
      <c r="AU164" s="231" t="s">
        <v>86</v>
      </c>
      <c r="AY164" s="17" t="s">
        <v>122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128</v>
      </c>
      <c r="BM164" s="231" t="s">
        <v>326</v>
      </c>
    </row>
    <row r="165" s="2" customFormat="1" ht="24.15" customHeight="1">
      <c r="A165" s="38"/>
      <c r="B165" s="39"/>
      <c r="C165" s="219" t="s">
        <v>184</v>
      </c>
      <c r="D165" s="219" t="s">
        <v>124</v>
      </c>
      <c r="E165" s="220" t="s">
        <v>327</v>
      </c>
      <c r="F165" s="221" t="s">
        <v>328</v>
      </c>
      <c r="G165" s="222" t="s">
        <v>162</v>
      </c>
      <c r="H165" s="223">
        <v>2756.0610000000001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42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128</v>
      </c>
      <c r="AT165" s="231" t="s">
        <v>124</v>
      </c>
      <c r="AU165" s="231" t="s">
        <v>86</v>
      </c>
      <c r="AY165" s="17" t="s">
        <v>122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82</v>
      </c>
      <c r="BK165" s="232">
        <f>ROUND(I165*H165,2)</f>
        <v>0</v>
      </c>
      <c r="BL165" s="17" t="s">
        <v>128</v>
      </c>
      <c r="BM165" s="231" t="s">
        <v>329</v>
      </c>
    </row>
    <row r="166" s="2" customFormat="1" ht="24.15" customHeight="1">
      <c r="A166" s="38"/>
      <c r="B166" s="39"/>
      <c r="C166" s="219" t="s">
        <v>188</v>
      </c>
      <c r="D166" s="219" t="s">
        <v>124</v>
      </c>
      <c r="E166" s="220" t="s">
        <v>185</v>
      </c>
      <c r="F166" s="221" t="s">
        <v>186</v>
      </c>
      <c r="G166" s="222" t="s">
        <v>162</v>
      </c>
      <c r="H166" s="223">
        <v>2882.1329999999998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42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128</v>
      </c>
      <c r="AT166" s="231" t="s">
        <v>124</v>
      </c>
      <c r="AU166" s="231" t="s">
        <v>86</v>
      </c>
      <c r="AY166" s="17" t="s">
        <v>122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82</v>
      </c>
      <c r="BK166" s="232">
        <f>ROUND(I166*H166,2)</f>
        <v>0</v>
      </c>
      <c r="BL166" s="17" t="s">
        <v>128</v>
      </c>
      <c r="BM166" s="231" t="s">
        <v>330</v>
      </c>
    </row>
    <row r="167" s="2" customFormat="1" ht="24.15" customHeight="1">
      <c r="A167" s="38"/>
      <c r="B167" s="39"/>
      <c r="C167" s="219" t="s">
        <v>8</v>
      </c>
      <c r="D167" s="219" t="s">
        <v>124</v>
      </c>
      <c r="E167" s="220" t="s">
        <v>189</v>
      </c>
      <c r="F167" s="221" t="s">
        <v>190</v>
      </c>
      <c r="G167" s="222" t="s">
        <v>162</v>
      </c>
      <c r="H167" s="223">
        <v>8646.3989999999994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42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128</v>
      </c>
      <c r="AT167" s="231" t="s">
        <v>124</v>
      </c>
      <c r="AU167" s="231" t="s">
        <v>86</v>
      </c>
      <c r="AY167" s="17" t="s">
        <v>122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128</v>
      </c>
      <c r="BM167" s="231" t="s">
        <v>331</v>
      </c>
    </row>
    <row r="168" s="2" customFormat="1" ht="24.15" customHeight="1">
      <c r="A168" s="38"/>
      <c r="B168" s="39"/>
      <c r="C168" s="219" t="s">
        <v>195</v>
      </c>
      <c r="D168" s="219" t="s">
        <v>124</v>
      </c>
      <c r="E168" s="220" t="s">
        <v>192</v>
      </c>
      <c r="F168" s="221" t="s">
        <v>193</v>
      </c>
      <c r="G168" s="222" t="s">
        <v>162</v>
      </c>
      <c r="H168" s="223">
        <v>2882.1329999999998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42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128</v>
      </c>
      <c r="AT168" s="231" t="s">
        <v>124</v>
      </c>
      <c r="AU168" s="231" t="s">
        <v>86</v>
      </c>
      <c r="AY168" s="17" t="s">
        <v>122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82</v>
      </c>
      <c r="BK168" s="232">
        <f>ROUND(I168*H168,2)</f>
        <v>0</v>
      </c>
      <c r="BL168" s="17" t="s">
        <v>128</v>
      </c>
      <c r="BM168" s="231" t="s">
        <v>332</v>
      </c>
    </row>
    <row r="169" s="2" customFormat="1" ht="24.15" customHeight="1">
      <c r="A169" s="38"/>
      <c r="B169" s="39"/>
      <c r="C169" s="266" t="s">
        <v>199</v>
      </c>
      <c r="D169" s="266" t="s">
        <v>207</v>
      </c>
      <c r="E169" s="267" t="s">
        <v>333</v>
      </c>
      <c r="F169" s="268" t="s">
        <v>334</v>
      </c>
      <c r="G169" s="269" t="s">
        <v>335</v>
      </c>
      <c r="H169" s="270">
        <v>13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42</v>
      </c>
      <c r="O169" s="91"/>
      <c r="P169" s="229">
        <f>O169*H169</f>
        <v>0</v>
      </c>
      <c r="Q169" s="229">
        <v>0.10100000000000001</v>
      </c>
      <c r="R169" s="229">
        <f>Q169*H169</f>
        <v>1.3130000000000002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159</v>
      </c>
      <c r="AT169" s="231" t="s">
        <v>207</v>
      </c>
      <c r="AU169" s="231" t="s">
        <v>86</v>
      </c>
      <c r="AY169" s="17" t="s">
        <v>122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82</v>
      </c>
      <c r="BK169" s="232">
        <f>ROUND(I169*H169,2)</f>
        <v>0</v>
      </c>
      <c r="BL169" s="17" t="s">
        <v>128</v>
      </c>
      <c r="BM169" s="231" t="s">
        <v>336</v>
      </c>
    </row>
    <row r="170" s="2" customFormat="1" ht="21.75" customHeight="1">
      <c r="A170" s="38"/>
      <c r="B170" s="39"/>
      <c r="C170" s="266" t="s">
        <v>206</v>
      </c>
      <c r="D170" s="266" t="s">
        <v>207</v>
      </c>
      <c r="E170" s="267" t="s">
        <v>337</v>
      </c>
      <c r="F170" s="268" t="s">
        <v>338</v>
      </c>
      <c r="G170" s="269" t="s">
        <v>335</v>
      </c>
      <c r="H170" s="270">
        <v>8</v>
      </c>
      <c r="I170" s="271"/>
      <c r="J170" s="272">
        <f>ROUND(I170*H170,2)</f>
        <v>0</v>
      </c>
      <c r="K170" s="273"/>
      <c r="L170" s="274"/>
      <c r="M170" s="275" t="s">
        <v>1</v>
      </c>
      <c r="N170" s="276" t="s">
        <v>42</v>
      </c>
      <c r="O170" s="91"/>
      <c r="P170" s="229">
        <f>O170*H170</f>
        <v>0</v>
      </c>
      <c r="Q170" s="229">
        <v>0.081000000000000003</v>
      </c>
      <c r="R170" s="229">
        <f>Q170*H170</f>
        <v>0.64800000000000002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159</v>
      </c>
      <c r="AT170" s="231" t="s">
        <v>207</v>
      </c>
      <c r="AU170" s="231" t="s">
        <v>86</v>
      </c>
      <c r="AY170" s="17" t="s">
        <v>122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128</v>
      </c>
      <c r="BM170" s="231" t="s">
        <v>339</v>
      </c>
    </row>
    <row r="171" s="2" customFormat="1" ht="21.75" customHeight="1">
      <c r="A171" s="38"/>
      <c r="B171" s="39"/>
      <c r="C171" s="266" t="s">
        <v>213</v>
      </c>
      <c r="D171" s="266" t="s">
        <v>207</v>
      </c>
      <c r="E171" s="267" t="s">
        <v>340</v>
      </c>
      <c r="F171" s="268" t="s">
        <v>341</v>
      </c>
      <c r="G171" s="269" t="s">
        <v>335</v>
      </c>
      <c r="H171" s="270">
        <v>4</v>
      </c>
      <c r="I171" s="271"/>
      <c r="J171" s="272">
        <f>ROUND(I171*H171,2)</f>
        <v>0</v>
      </c>
      <c r="K171" s="273"/>
      <c r="L171" s="274"/>
      <c r="M171" s="275" t="s">
        <v>1</v>
      </c>
      <c r="N171" s="276" t="s">
        <v>42</v>
      </c>
      <c r="O171" s="91"/>
      <c r="P171" s="229">
        <f>O171*H171</f>
        <v>0</v>
      </c>
      <c r="Q171" s="229">
        <v>0.068000000000000005</v>
      </c>
      <c r="R171" s="229">
        <f>Q171*H171</f>
        <v>0.27200000000000002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159</v>
      </c>
      <c r="AT171" s="231" t="s">
        <v>207</v>
      </c>
      <c r="AU171" s="231" t="s">
        <v>86</v>
      </c>
      <c r="AY171" s="17" t="s">
        <v>122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128</v>
      </c>
      <c r="BM171" s="231" t="s">
        <v>342</v>
      </c>
    </row>
    <row r="172" s="2" customFormat="1" ht="16.5" customHeight="1">
      <c r="A172" s="38"/>
      <c r="B172" s="39"/>
      <c r="C172" s="266" t="s">
        <v>220</v>
      </c>
      <c r="D172" s="266" t="s">
        <v>207</v>
      </c>
      <c r="E172" s="267" t="s">
        <v>343</v>
      </c>
      <c r="F172" s="268" t="s">
        <v>344</v>
      </c>
      <c r="G172" s="269" t="s">
        <v>335</v>
      </c>
      <c r="H172" s="270">
        <v>6</v>
      </c>
      <c r="I172" s="271"/>
      <c r="J172" s="272">
        <f>ROUND(I172*H172,2)</f>
        <v>0</v>
      </c>
      <c r="K172" s="273"/>
      <c r="L172" s="274"/>
      <c r="M172" s="275" t="s">
        <v>1</v>
      </c>
      <c r="N172" s="276" t="s">
        <v>42</v>
      </c>
      <c r="O172" s="91"/>
      <c r="P172" s="229">
        <f>O172*H172</f>
        <v>0</v>
      </c>
      <c r="Q172" s="229">
        <v>0.050999999999999997</v>
      </c>
      <c r="R172" s="229">
        <f>Q172*H172</f>
        <v>0.30599999999999999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159</v>
      </c>
      <c r="AT172" s="231" t="s">
        <v>207</v>
      </c>
      <c r="AU172" s="231" t="s">
        <v>86</v>
      </c>
      <c r="AY172" s="17" t="s">
        <v>122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128</v>
      </c>
      <c r="BM172" s="231" t="s">
        <v>345</v>
      </c>
    </row>
    <row r="173" s="2" customFormat="1" ht="16.5" customHeight="1">
      <c r="A173" s="38"/>
      <c r="B173" s="39"/>
      <c r="C173" s="266" t="s">
        <v>7</v>
      </c>
      <c r="D173" s="266" t="s">
        <v>207</v>
      </c>
      <c r="E173" s="267" t="s">
        <v>346</v>
      </c>
      <c r="F173" s="268" t="s">
        <v>347</v>
      </c>
      <c r="G173" s="269" t="s">
        <v>335</v>
      </c>
      <c r="H173" s="270">
        <v>1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42</v>
      </c>
      <c r="O173" s="91"/>
      <c r="P173" s="229">
        <f>O173*H173</f>
        <v>0</v>
      </c>
      <c r="Q173" s="229">
        <v>0.040000000000000001</v>
      </c>
      <c r="R173" s="229">
        <f>Q173*H173</f>
        <v>0.040000000000000001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159</v>
      </c>
      <c r="AT173" s="231" t="s">
        <v>207</v>
      </c>
      <c r="AU173" s="231" t="s">
        <v>86</v>
      </c>
      <c r="AY173" s="17" t="s">
        <v>122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82</v>
      </c>
      <c r="BK173" s="232">
        <f>ROUND(I173*H173,2)</f>
        <v>0</v>
      </c>
      <c r="BL173" s="17" t="s">
        <v>128</v>
      </c>
      <c r="BM173" s="231" t="s">
        <v>348</v>
      </c>
    </row>
    <row r="174" s="2" customFormat="1" ht="16.5" customHeight="1">
      <c r="A174" s="38"/>
      <c r="B174" s="39"/>
      <c r="C174" s="266" t="s">
        <v>229</v>
      </c>
      <c r="D174" s="266" t="s">
        <v>207</v>
      </c>
      <c r="E174" s="267" t="s">
        <v>349</v>
      </c>
      <c r="F174" s="268" t="s">
        <v>350</v>
      </c>
      <c r="G174" s="269" t="s">
        <v>335</v>
      </c>
      <c r="H174" s="270">
        <v>1</v>
      </c>
      <c r="I174" s="271"/>
      <c r="J174" s="272">
        <f>ROUND(I174*H174,2)</f>
        <v>0</v>
      </c>
      <c r="K174" s="273"/>
      <c r="L174" s="274"/>
      <c r="M174" s="275" t="s">
        <v>1</v>
      </c>
      <c r="N174" s="276" t="s">
        <v>42</v>
      </c>
      <c r="O174" s="91"/>
      <c r="P174" s="229">
        <f>O174*H174</f>
        <v>0</v>
      </c>
      <c r="Q174" s="229">
        <v>0.028000000000000001</v>
      </c>
      <c r="R174" s="229">
        <f>Q174*H174</f>
        <v>0.028000000000000001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159</v>
      </c>
      <c r="AT174" s="231" t="s">
        <v>207</v>
      </c>
      <c r="AU174" s="231" t="s">
        <v>86</v>
      </c>
      <c r="AY174" s="17" t="s">
        <v>122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128</v>
      </c>
      <c r="BM174" s="231" t="s">
        <v>351</v>
      </c>
    </row>
    <row r="175" s="2" customFormat="1" ht="16.5" customHeight="1">
      <c r="A175" s="38"/>
      <c r="B175" s="39"/>
      <c r="C175" s="266" t="s">
        <v>237</v>
      </c>
      <c r="D175" s="266" t="s">
        <v>207</v>
      </c>
      <c r="E175" s="267" t="s">
        <v>352</v>
      </c>
      <c r="F175" s="268" t="s">
        <v>353</v>
      </c>
      <c r="G175" s="269" t="s">
        <v>335</v>
      </c>
      <c r="H175" s="270">
        <v>4</v>
      </c>
      <c r="I175" s="271"/>
      <c r="J175" s="272">
        <f>ROUND(I175*H175,2)</f>
        <v>0</v>
      </c>
      <c r="K175" s="273"/>
      <c r="L175" s="274"/>
      <c r="M175" s="275" t="s">
        <v>1</v>
      </c>
      <c r="N175" s="276" t="s">
        <v>42</v>
      </c>
      <c r="O175" s="91"/>
      <c r="P175" s="229">
        <f>O175*H175</f>
        <v>0</v>
      </c>
      <c r="Q175" s="229">
        <v>0.5</v>
      </c>
      <c r="R175" s="229">
        <f>Q175*H175</f>
        <v>2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159</v>
      </c>
      <c r="AT175" s="231" t="s">
        <v>207</v>
      </c>
      <c r="AU175" s="231" t="s">
        <v>86</v>
      </c>
      <c r="AY175" s="17" t="s">
        <v>122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82</v>
      </c>
      <c r="BK175" s="232">
        <f>ROUND(I175*H175,2)</f>
        <v>0</v>
      </c>
      <c r="BL175" s="17" t="s">
        <v>128</v>
      </c>
      <c r="BM175" s="231" t="s">
        <v>354</v>
      </c>
    </row>
    <row r="176" s="2" customFormat="1" ht="16.5" customHeight="1">
      <c r="A176" s="38"/>
      <c r="B176" s="39"/>
      <c r="C176" s="266" t="s">
        <v>242</v>
      </c>
      <c r="D176" s="266" t="s">
        <v>207</v>
      </c>
      <c r="E176" s="267" t="s">
        <v>355</v>
      </c>
      <c r="F176" s="268" t="s">
        <v>356</v>
      </c>
      <c r="G176" s="269" t="s">
        <v>335</v>
      </c>
      <c r="H176" s="270">
        <v>7</v>
      </c>
      <c r="I176" s="271"/>
      <c r="J176" s="272">
        <f>ROUND(I176*H176,2)</f>
        <v>0</v>
      </c>
      <c r="K176" s="273"/>
      <c r="L176" s="274"/>
      <c r="M176" s="275" t="s">
        <v>1</v>
      </c>
      <c r="N176" s="276" t="s">
        <v>42</v>
      </c>
      <c r="O176" s="91"/>
      <c r="P176" s="229">
        <f>O176*H176</f>
        <v>0</v>
      </c>
      <c r="Q176" s="229">
        <v>0.92000000000000004</v>
      </c>
      <c r="R176" s="229">
        <f>Q176*H176</f>
        <v>6.4400000000000004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159</v>
      </c>
      <c r="AT176" s="231" t="s">
        <v>207</v>
      </c>
      <c r="AU176" s="231" t="s">
        <v>86</v>
      </c>
      <c r="AY176" s="17" t="s">
        <v>122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128</v>
      </c>
      <c r="BM176" s="231" t="s">
        <v>357</v>
      </c>
    </row>
    <row r="177" s="2" customFormat="1" ht="16.5" customHeight="1">
      <c r="A177" s="38"/>
      <c r="B177" s="39"/>
      <c r="C177" s="266" t="s">
        <v>246</v>
      </c>
      <c r="D177" s="266" t="s">
        <v>207</v>
      </c>
      <c r="E177" s="267" t="s">
        <v>358</v>
      </c>
      <c r="F177" s="268" t="s">
        <v>359</v>
      </c>
      <c r="G177" s="269" t="s">
        <v>335</v>
      </c>
      <c r="H177" s="270">
        <v>13</v>
      </c>
      <c r="I177" s="271"/>
      <c r="J177" s="272">
        <f>ROUND(I177*H177,2)</f>
        <v>0</v>
      </c>
      <c r="K177" s="273"/>
      <c r="L177" s="274"/>
      <c r="M177" s="275" t="s">
        <v>1</v>
      </c>
      <c r="N177" s="276" t="s">
        <v>42</v>
      </c>
      <c r="O177" s="91"/>
      <c r="P177" s="229">
        <f>O177*H177</f>
        <v>0</v>
      </c>
      <c r="Q177" s="229">
        <v>0.58499999999999996</v>
      </c>
      <c r="R177" s="229">
        <f>Q177*H177</f>
        <v>7.6049999999999995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159</v>
      </c>
      <c r="AT177" s="231" t="s">
        <v>207</v>
      </c>
      <c r="AU177" s="231" t="s">
        <v>86</v>
      </c>
      <c r="AY177" s="17" t="s">
        <v>122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128</v>
      </c>
      <c r="BM177" s="231" t="s">
        <v>360</v>
      </c>
    </row>
    <row r="178" s="2" customFormat="1" ht="16.5" customHeight="1">
      <c r="A178" s="38"/>
      <c r="B178" s="39"/>
      <c r="C178" s="266" t="s">
        <v>252</v>
      </c>
      <c r="D178" s="266" t="s">
        <v>207</v>
      </c>
      <c r="E178" s="267" t="s">
        <v>361</v>
      </c>
      <c r="F178" s="268" t="s">
        <v>362</v>
      </c>
      <c r="G178" s="269" t="s">
        <v>335</v>
      </c>
      <c r="H178" s="270">
        <v>4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42</v>
      </c>
      <c r="O178" s="91"/>
      <c r="P178" s="229">
        <f>O178*H178</f>
        <v>0</v>
      </c>
      <c r="Q178" s="229">
        <v>0.26200000000000001</v>
      </c>
      <c r="R178" s="229">
        <f>Q178*H178</f>
        <v>1.048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159</v>
      </c>
      <c r="AT178" s="231" t="s">
        <v>207</v>
      </c>
      <c r="AU178" s="231" t="s">
        <v>86</v>
      </c>
      <c r="AY178" s="17" t="s">
        <v>122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82</v>
      </c>
      <c r="BK178" s="232">
        <f>ROUND(I178*H178,2)</f>
        <v>0</v>
      </c>
      <c r="BL178" s="17" t="s">
        <v>128</v>
      </c>
      <c r="BM178" s="231" t="s">
        <v>363</v>
      </c>
    </row>
    <row r="179" s="2" customFormat="1" ht="16.5" customHeight="1">
      <c r="A179" s="38"/>
      <c r="B179" s="39"/>
      <c r="C179" s="266" t="s">
        <v>256</v>
      </c>
      <c r="D179" s="266" t="s">
        <v>207</v>
      </c>
      <c r="E179" s="267" t="s">
        <v>364</v>
      </c>
      <c r="F179" s="268" t="s">
        <v>365</v>
      </c>
      <c r="G179" s="269" t="s">
        <v>335</v>
      </c>
      <c r="H179" s="270">
        <v>8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42</v>
      </c>
      <c r="O179" s="91"/>
      <c r="P179" s="229">
        <f>O179*H179</f>
        <v>0</v>
      </c>
      <c r="Q179" s="229">
        <v>0.52600000000000002</v>
      </c>
      <c r="R179" s="229">
        <f>Q179*H179</f>
        <v>4.2080000000000002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159</v>
      </c>
      <c r="AT179" s="231" t="s">
        <v>207</v>
      </c>
      <c r="AU179" s="231" t="s">
        <v>86</v>
      </c>
      <c r="AY179" s="17" t="s">
        <v>122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82</v>
      </c>
      <c r="BK179" s="232">
        <f>ROUND(I179*H179,2)</f>
        <v>0</v>
      </c>
      <c r="BL179" s="17" t="s">
        <v>128</v>
      </c>
      <c r="BM179" s="231" t="s">
        <v>366</v>
      </c>
    </row>
    <row r="180" s="2" customFormat="1" ht="16.5" customHeight="1">
      <c r="A180" s="38"/>
      <c r="B180" s="39"/>
      <c r="C180" s="266" t="s">
        <v>261</v>
      </c>
      <c r="D180" s="266" t="s">
        <v>207</v>
      </c>
      <c r="E180" s="267" t="s">
        <v>367</v>
      </c>
      <c r="F180" s="268" t="s">
        <v>368</v>
      </c>
      <c r="G180" s="269" t="s">
        <v>335</v>
      </c>
      <c r="H180" s="270">
        <v>4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42</v>
      </c>
      <c r="O180" s="91"/>
      <c r="P180" s="229">
        <f>O180*H180</f>
        <v>0</v>
      </c>
      <c r="Q180" s="229">
        <v>1.0540000000000001</v>
      </c>
      <c r="R180" s="229">
        <f>Q180*H180</f>
        <v>4.2160000000000002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159</v>
      </c>
      <c r="AT180" s="231" t="s">
        <v>207</v>
      </c>
      <c r="AU180" s="231" t="s">
        <v>86</v>
      </c>
      <c r="AY180" s="17" t="s">
        <v>122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128</v>
      </c>
      <c r="BM180" s="231" t="s">
        <v>369</v>
      </c>
    </row>
    <row r="181" s="2" customFormat="1" ht="24.15" customHeight="1">
      <c r="A181" s="38"/>
      <c r="B181" s="39"/>
      <c r="C181" s="266" t="s">
        <v>265</v>
      </c>
      <c r="D181" s="266" t="s">
        <v>207</v>
      </c>
      <c r="E181" s="267" t="s">
        <v>370</v>
      </c>
      <c r="F181" s="268" t="s">
        <v>371</v>
      </c>
      <c r="G181" s="269" t="s">
        <v>335</v>
      </c>
      <c r="H181" s="270">
        <v>2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42</v>
      </c>
      <c r="O181" s="91"/>
      <c r="P181" s="229">
        <f>O181*H181</f>
        <v>0</v>
      </c>
      <c r="Q181" s="229">
        <v>1.5800000000000001</v>
      </c>
      <c r="R181" s="229">
        <f>Q181*H181</f>
        <v>3.1600000000000001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159</v>
      </c>
      <c r="AT181" s="231" t="s">
        <v>207</v>
      </c>
      <c r="AU181" s="231" t="s">
        <v>86</v>
      </c>
      <c r="AY181" s="17" t="s">
        <v>122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82</v>
      </c>
      <c r="BK181" s="232">
        <f>ROUND(I181*H181,2)</f>
        <v>0</v>
      </c>
      <c r="BL181" s="17" t="s">
        <v>128</v>
      </c>
      <c r="BM181" s="231" t="s">
        <v>372</v>
      </c>
    </row>
    <row r="182" s="2" customFormat="1" ht="24.15" customHeight="1">
      <c r="A182" s="38"/>
      <c r="B182" s="39"/>
      <c r="C182" s="266" t="s">
        <v>269</v>
      </c>
      <c r="D182" s="266" t="s">
        <v>207</v>
      </c>
      <c r="E182" s="267" t="s">
        <v>373</v>
      </c>
      <c r="F182" s="268" t="s">
        <v>374</v>
      </c>
      <c r="G182" s="269" t="s">
        <v>335</v>
      </c>
      <c r="H182" s="270">
        <v>4</v>
      </c>
      <c r="I182" s="271"/>
      <c r="J182" s="272">
        <f>ROUND(I182*H182,2)</f>
        <v>0</v>
      </c>
      <c r="K182" s="273"/>
      <c r="L182" s="274"/>
      <c r="M182" s="275" t="s">
        <v>1</v>
      </c>
      <c r="N182" s="276" t="s">
        <v>42</v>
      </c>
      <c r="O182" s="91"/>
      <c r="P182" s="229">
        <f>O182*H182</f>
        <v>0</v>
      </c>
      <c r="Q182" s="229">
        <v>4.7779999999999996</v>
      </c>
      <c r="R182" s="229">
        <f>Q182*H182</f>
        <v>19.111999999999998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159</v>
      </c>
      <c r="AT182" s="231" t="s">
        <v>207</v>
      </c>
      <c r="AU182" s="231" t="s">
        <v>86</v>
      </c>
      <c r="AY182" s="17" t="s">
        <v>122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128</v>
      </c>
      <c r="BM182" s="231" t="s">
        <v>375</v>
      </c>
    </row>
    <row r="183" s="2" customFormat="1" ht="24.15" customHeight="1">
      <c r="A183" s="38"/>
      <c r="B183" s="39"/>
      <c r="C183" s="266" t="s">
        <v>275</v>
      </c>
      <c r="D183" s="266" t="s">
        <v>207</v>
      </c>
      <c r="E183" s="267" t="s">
        <v>376</v>
      </c>
      <c r="F183" s="268" t="s">
        <v>377</v>
      </c>
      <c r="G183" s="269" t="s">
        <v>335</v>
      </c>
      <c r="H183" s="270">
        <v>7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42</v>
      </c>
      <c r="O183" s="91"/>
      <c r="P183" s="229">
        <f>O183*H183</f>
        <v>0</v>
      </c>
      <c r="Q183" s="229">
        <v>9.1839999999999993</v>
      </c>
      <c r="R183" s="229">
        <f>Q183*H183</f>
        <v>64.287999999999997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159</v>
      </c>
      <c r="AT183" s="231" t="s">
        <v>207</v>
      </c>
      <c r="AU183" s="231" t="s">
        <v>86</v>
      </c>
      <c r="AY183" s="17" t="s">
        <v>122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128</v>
      </c>
      <c r="BM183" s="231" t="s">
        <v>378</v>
      </c>
    </row>
    <row r="184" s="2" customFormat="1" ht="24.15" customHeight="1">
      <c r="A184" s="38"/>
      <c r="B184" s="39"/>
      <c r="C184" s="266" t="s">
        <v>379</v>
      </c>
      <c r="D184" s="266" t="s">
        <v>207</v>
      </c>
      <c r="E184" s="267" t="s">
        <v>380</v>
      </c>
      <c r="F184" s="268" t="s">
        <v>381</v>
      </c>
      <c r="G184" s="269" t="s">
        <v>335</v>
      </c>
      <c r="H184" s="270">
        <v>29</v>
      </c>
      <c r="I184" s="271"/>
      <c r="J184" s="272">
        <f>ROUND(I184*H184,2)</f>
        <v>0</v>
      </c>
      <c r="K184" s="273"/>
      <c r="L184" s="274"/>
      <c r="M184" s="275" t="s">
        <v>1</v>
      </c>
      <c r="N184" s="276" t="s">
        <v>42</v>
      </c>
      <c r="O184" s="91"/>
      <c r="P184" s="229">
        <f>O184*H184</f>
        <v>0</v>
      </c>
      <c r="Q184" s="229">
        <v>0.002</v>
      </c>
      <c r="R184" s="229">
        <f>Q184*H184</f>
        <v>0.058000000000000003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159</v>
      </c>
      <c r="AT184" s="231" t="s">
        <v>207</v>
      </c>
      <c r="AU184" s="231" t="s">
        <v>86</v>
      </c>
      <c r="AY184" s="17" t="s">
        <v>122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82</v>
      </c>
      <c r="BK184" s="232">
        <f>ROUND(I184*H184,2)</f>
        <v>0</v>
      </c>
      <c r="BL184" s="17" t="s">
        <v>128</v>
      </c>
      <c r="BM184" s="231" t="s">
        <v>382</v>
      </c>
    </row>
    <row r="185" s="2" customFormat="1" ht="24.15" customHeight="1">
      <c r="A185" s="38"/>
      <c r="B185" s="39"/>
      <c r="C185" s="266" t="s">
        <v>383</v>
      </c>
      <c r="D185" s="266" t="s">
        <v>207</v>
      </c>
      <c r="E185" s="267" t="s">
        <v>384</v>
      </c>
      <c r="F185" s="268" t="s">
        <v>385</v>
      </c>
      <c r="G185" s="269" t="s">
        <v>335</v>
      </c>
      <c r="H185" s="270">
        <v>4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42</v>
      </c>
      <c r="O185" s="91"/>
      <c r="P185" s="229">
        <f>O185*H185</f>
        <v>0</v>
      </c>
      <c r="Q185" s="229">
        <v>0.0030000000000000001</v>
      </c>
      <c r="R185" s="229">
        <f>Q185*H185</f>
        <v>0.012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159</v>
      </c>
      <c r="AT185" s="231" t="s">
        <v>207</v>
      </c>
      <c r="AU185" s="231" t="s">
        <v>86</v>
      </c>
      <c r="AY185" s="17" t="s">
        <v>122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82</v>
      </c>
      <c r="BK185" s="232">
        <f>ROUND(I185*H185,2)</f>
        <v>0</v>
      </c>
      <c r="BL185" s="17" t="s">
        <v>128</v>
      </c>
      <c r="BM185" s="231" t="s">
        <v>386</v>
      </c>
    </row>
    <row r="186" s="2" customFormat="1" ht="24.15" customHeight="1">
      <c r="A186" s="38"/>
      <c r="B186" s="39"/>
      <c r="C186" s="266" t="s">
        <v>387</v>
      </c>
      <c r="D186" s="266" t="s">
        <v>207</v>
      </c>
      <c r="E186" s="267" t="s">
        <v>388</v>
      </c>
      <c r="F186" s="268" t="s">
        <v>389</v>
      </c>
      <c r="G186" s="269" t="s">
        <v>335</v>
      </c>
      <c r="H186" s="270">
        <v>7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42</v>
      </c>
      <c r="O186" s="91"/>
      <c r="P186" s="229">
        <f>O186*H186</f>
        <v>0</v>
      </c>
      <c r="Q186" s="229">
        <v>0.0040000000000000001</v>
      </c>
      <c r="R186" s="229">
        <f>Q186*H186</f>
        <v>0.028000000000000001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159</v>
      </c>
      <c r="AT186" s="231" t="s">
        <v>207</v>
      </c>
      <c r="AU186" s="231" t="s">
        <v>86</v>
      </c>
      <c r="AY186" s="17" t="s">
        <v>122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128</v>
      </c>
      <c r="BM186" s="231" t="s">
        <v>390</v>
      </c>
    </row>
    <row r="187" s="2" customFormat="1" ht="24.15" customHeight="1">
      <c r="A187" s="38"/>
      <c r="B187" s="39"/>
      <c r="C187" s="219" t="s">
        <v>391</v>
      </c>
      <c r="D187" s="219" t="s">
        <v>124</v>
      </c>
      <c r="E187" s="220" t="s">
        <v>196</v>
      </c>
      <c r="F187" s="221" t="s">
        <v>197</v>
      </c>
      <c r="G187" s="222" t="s">
        <v>162</v>
      </c>
      <c r="H187" s="223">
        <v>2987.471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42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128</v>
      </c>
      <c r="AT187" s="231" t="s">
        <v>124</v>
      </c>
      <c r="AU187" s="231" t="s">
        <v>86</v>
      </c>
      <c r="AY187" s="17" t="s">
        <v>122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82</v>
      </c>
      <c r="BK187" s="232">
        <f>ROUND(I187*H187,2)</f>
        <v>0</v>
      </c>
      <c r="BL187" s="17" t="s">
        <v>128</v>
      </c>
      <c r="BM187" s="231" t="s">
        <v>392</v>
      </c>
    </row>
    <row r="188" s="13" customFormat="1">
      <c r="A188" s="13"/>
      <c r="B188" s="233"/>
      <c r="C188" s="234"/>
      <c r="D188" s="235" t="s">
        <v>133</v>
      </c>
      <c r="E188" s="236" t="s">
        <v>1</v>
      </c>
      <c r="F188" s="237" t="s">
        <v>393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133</v>
      </c>
      <c r="AU188" s="243" t="s">
        <v>86</v>
      </c>
      <c r="AV188" s="13" t="s">
        <v>82</v>
      </c>
      <c r="AW188" s="13" t="s">
        <v>33</v>
      </c>
      <c r="AX188" s="13" t="s">
        <v>77</v>
      </c>
      <c r="AY188" s="243" t="s">
        <v>122</v>
      </c>
    </row>
    <row r="189" s="14" customFormat="1">
      <c r="A189" s="14"/>
      <c r="B189" s="244"/>
      <c r="C189" s="245"/>
      <c r="D189" s="235" t="s">
        <v>133</v>
      </c>
      <c r="E189" s="246" t="s">
        <v>1</v>
      </c>
      <c r="F189" s="247" t="s">
        <v>394</v>
      </c>
      <c r="G189" s="245"/>
      <c r="H189" s="248">
        <v>2987.471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133</v>
      </c>
      <c r="AU189" s="254" t="s">
        <v>86</v>
      </c>
      <c r="AV189" s="14" t="s">
        <v>86</v>
      </c>
      <c r="AW189" s="14" t="s">
        <v>33</v>
      </c>
      <c r="AX189" s="14" t="s">
        <v>82</v>
      </c>
      <c r="AY189" s="254" t="s">
        <v>122</v>
      </c>
    </row>
    <row r="190" s="2" customFormat="1" ht="24.15" customHeight="1">
      <c r="A190" s="38"/>
      <c r="B190" s="39"/>
      <c r="C190" s="219" t="s">
        <v>395</v>
      </c>
      <c r="D190" s="219" t="s">
        <v>124</v>
      </c>
      <c r="E190" s="220" t="s">
        <v>200</v>
      </c>
      <c r="F190" s="221" t="s">
        <v>201</v>
      </c>
      <c r="G190" s="222" t="s">
        <v>162</v>
      </c>
      <c r="H190" s="223">
        <v>1894.337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42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128</v>
      </c>
      <c r="AT190" s="231" t="s">
        <v>124</v>
      </c>
      <c r="AU190" s="231" t="s">
        <v>86</v>
      </c>
      <c r="AY190" s="17" t="s">
        <v>122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82</v>
      </c>
      <c r="BK190" s="232">
        <f>ROUND(I190*H190,2)</f>
        <v>0</v>
      </c>
      <c r="BL190" s="17" t="s">
        <v>128</v>
      </c>
      <c r="BM190" s="231" t="s">
        <v>396</v>
      </c>
    </row>
    <row r="191" s="13" customFormat="1">
      <c r="A191" s="13"/>
      <c r="B191" s="233"/>
      <c r="C191" s="234"/>
      <c r="D191" s="235" t="s">
        <v>133</v>
      </c>
      <c r="E191" s="236" t="s">
        <v>1</v>
      </c>
      <c r="F191" s="237" t="s">
        <v>397</v>
      </c>
      <c r="G191" s="234"/>
      <c r="H191" s="236" t="s">
        <v>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133</v>
      </c>
      <c r="AU191" s="243" t="s">
        <v>86</v>
      </c>
      <c r="AV191" s="13" t="s">
        <v>82</v>
      </c>
      <c r="AW191" s="13" t="s">
        <v>33</v>
      </c>
      <c r="AX191" s="13" t="s">
        <v>77</v>
      </c>
      <c r="AY191" s="243" t="s">
        <v>122</v>
      </c>
    </row>
    <row r="192" s="14" customFormat="1">
      <c r="A192" s="14"/>
      <c r="B192" s="244"/>
      <c r="C192" s="245"/>
      <c r="D192" s="235" t="s">
        <v>133</v>
      </c>
      <c r="E192" s="246" t="s">
        <v>1</v>
      </c>
      <c r="F192" s="247" t="s">
        <v>398</v>
      </c>
      <c r="G192" s="245"/>
      <c r="H192" s="248">
        <v>611.17899999999997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133</v>
      </c>
      <c r="AU192" s="254" t="s">
        <v>86</v>
      </c>
      <c r="AV192" s="14" t="s">
        <v>86</v>
      </c>
      <c r="AW192" s="14" t="s">
        <v>33</v>
      </c>
      <c r="AX192" s="14" t="s">
        <v>77</v>
      </c>
      <c r="AY192" s="254" t="s">
        <v>122</v>
      </c>
    </row>
    <row r="193" s="13" customFormat="1">
      <c r="A193" s="13"/>
      <c r="B193" s="233"/>
      <c r="C193" s="234"/>
      <c r="D193" s="235" t="s">
        <v>133</v>
      </c>
      <c r="E193" s="236" t="s">
        <v>1</v>
      </c>
      <c r="F193" s="237" t="s">
        <v>399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133</v>
      </c>
      <c r="AU193" s="243" t="s">
        <v>86</v>
      </c>
      <c r="AV193" s="13" t="s">
        <v>82</v>
      </c>
      <c r="AW193" s="13" t="s">
        <v>33</v>
      </c>
      <c r="AX193" s="13" t="s">
        <v>77</v>
      </c>
      <c r="AY193" s="243" t="s">
        <v>122</v>
      </c>
    </row>
    <row r="194" s="14" customFormat="1">
      <c r="A194" s="14"/>
      <c r="B194" s="244"/>
      <c r="C194" s="245"/>
      <c r="D194" s="235" t="s">
        <v>133</v>
      </c>
      <c r="E194" s="246" t="s">
        <v>1</v>
      </c>
      <c r="F194" s="247" t="s">
        <v>400</v>
      </c>
      <c r="G194" s="245"/>
      <c r="H194" s="248">
        <v>513.18399999999997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133</v>
      </c>
      <c r="AU194" s="254" t="s">
        <v>86</v>
      </c>
      <c r="AV194" s="14" t="s">
        <v>86</v>
      </c>
      <c r="AW194" s="14" t="s">
        <v>33</v>
      </c>
      <c r="AX194" s="14" t="s">
        <v>77</v>
      </c>
      <c r="AY194" s="254" t="s">
        <v>122</v>
      </c>
    </row>
    <row r="195" s="13" customFormat="1">
      <c r="A195" s="13"/>
      <c r="B195" s="233"/>
      <c r="C195" s="234"/>
      <c r="D195" s="235" t="s">
        <v>133</v>
      </c>
      <c r="E195" s="236" t="s">
        <v>1</v>
      </c>
      <c r="F195" s="237" t="s">
        <v>401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133</v>
      </c>
      <c r="AU195" s="243" t="s">
        <v>86</v>
      </c>
      <c r="AV195" s="13" t="s">
        <v>82</v>
      </c>
      <c r="AW195" s="13" t="s">
        <v>33</v>
      </c>
      <c r="AX195" s="13" t="s">
        <v>77</v>
      </c>
      <c r="AY195" s="243" t="s">
        <v>122</v>
      </c>
    </row>
    <row r="196" s="14" customFormat="1">
      <c r="A196" s="14"/>
      <c r="B196" s="244"/>
      <c r="C196" s="245"/>
      <c r="D196" s="235" t="s">
        <v>133</v>
      </c>
      <c r="E196" s="246" t="s">
        <v>1</v>
      </c>
      <c r="F196" s="247" t="s">
        <v>402</v>
      </c>
      <c r="G196" s="245"/>
      <c r="H196" s="248">
        <v>19.350000000000001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133</v>
      </c>
      <c r="AU196" s="254" t="s">
        <v>86</v>
      </c>
      <c r="AV196" s="14" t="s">
        <v>86</v>
      </c>
      <c r="AW196" s="14" t="s">
        <v>33</v>
      </c>
      <c r="AX196" s="14" t="s">
        <v>77</v>
      </c>
      <c r="AY196" s="254" t="s">
        <v>122</v>
      </c>
    </row>
    <row r="197" s="13" customFormat="1">
      <c r="A197" s="13"/>
      <c r="B197" s="233"/>
      <c r="C197" s="234"/>
      <c r="D197" s="235" t="s">
        <v>133</v>
      </c>
      <c r="E197" s="236" t="s">
        <v>1</v>
      </c>
      <c r="F197" s="237" t="s">
        <v>403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133</v>
      </c>
      <c r="AU197" s="243" t="s">
        <v>86</v>
      </c>
      <c r="AV197" s="13" t="s">
        <v>82</v>
      </c>
      <c r="AW197" s="13" t="s">
        <v>33</v>
      </c>
      <c r="AX197" s="13" t="s">
        <v>77</v>
      </c>
      <c r="AY197" s="243" t="s">
        <v>122</v>
      </c>
    </row>
    <row r="198" s="14" customFormat="1">
      <c r="A198" s="14"/>
      <c r="B198" s="244"/>
      <c r="C198" s="245"/>
      <c r="D198" s="235" t="s">
        <v>133</v>
      </c>
      <c r="E198" s="246" t="s">
        <v>1</v>
      </c>
      <c r="F198" s="247" t="s">
        <v>404</v>
      </c>
      <c r="G198" s="245"/>
      <c r="H198" s="248">
        <v>291.92399999999998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133</v>
      </c>
      <c r="AU198" s="254" t="s">
        <v>86</v>
      </c>
      <c r="AV198" s="14" t="s">
        <v>86</v>
      </c>
      <c r="AW198" s="14" t="s">
        <v>33</v>
      </c>
      <c r="AX198" s="14" t="s">
        <v>77</v>
      </c>
      <c r="AY198" s="254" t="s">
        <v>122</v>
      </c>
    </row>
    <row r="199" s="13" customFormat="1">
      <c r="A199" s="13"/>
      <c r="B199" s="233"/>
      <c r="C199" s="234"/>
      <c r="D199" s="235" t="s">
        <v>133</v>
      </c>
      <c r="E199" s="236" t="s">
        <v>1</v>
      </c>
      <c r="F199" s="237" t="s">
        <v>287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133</v>
      </c>
      <c r="AU199" s="243" t="s">
        <v>86</v>
      </c>
      <c r="AV199" s="13" t="s">
        <v>82</v>
      </c>
      <c r="AW199" s="13" t="s">
        <v>33</v>
      </c>
      <c r="AX199" s="13" t="s">
        <v>77</v>
      </c>
      <c r="AY199" s="243" t="s">
        <v>122</v>
      </c>
    </row>
    <row r="200" s="14" customFormat="1">
      <c r="A200" s="14"/>
      <c r="B200" s="244"/>
      <c r="C200" s="245"/>
      <c r="D200" s="235" t="s">
        <v>133</v>
      </c>
      <c r="E200" s="246" t="s">
        <v>1</v>
      </c>
      <c r="F200" s="247" t="s">
        <v>405</v>
      </c>
      <c r="G200" s="245"/>
      <c r="H200" s="248">
        <v>226.19999999999999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133</v>
      </c>
      <c r="AU200" s="254" t="s">
        <v>86</v>
      </c>
      <c r="AV200" s="14" t="s">
        <v>86</v>
      </c>
      <c r="AW200" s="14" t="s">
        <v>33</v>
      </c>
      <c r="AX200" s="14" t="s">
        <v>77</v>
      </c>
      <c r="AY200" s="254" t="s">
        <v>122</v>
      </c>
    </row>
    <row r="201" s="13" customFormat="1">
      <c r="A201" s="13"/>
      <c r="B201" s="233"/>
      <c r="C201" s="234"/>
      <c r="D201" s="235" t="s">
        <v>133</v>
      </c>
      <c r="E201" s="236" t="s">
        <v>1</v>
      </c>
      <c r="F201" s="237" t="s">
        <v>136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133</v>
      </c>
      <c r="AU201" s="243" t="s">
        <v>86</v>
      </c>
      <c r="AV201" s="13" t="s">
        <v>82</v>
      </c>
      <c r="AW201" s="13" t="s">
        <v>33</v>
      </c>
      <c r="AX201" s="13" t="s">
        <v>77</v>
      </c>
      <c r="AY201" s="243" t="s">
        <v>122</v>
      </c>
    </row>
    <row r="202" s="14" customFormat="1">
      <c r="A202" s="14"/>
      <c r="B202" s="244"/>
      <c r="C202" s="245"/>
      <c r="D202" s="235" t="s">
        <v>133</v>
      </c>
      <c r="E202" s="246" t="s">
        <v>1</v>
      </c>
      <c r="F202" s="247" t="s">
        <v>406</v>
      </c>
      <c r="G202" s="245"/>
      <c r="H202" s="248">
        <v>232.5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133</v>
      </c>
      <c r="AU202" s="254" t="s">
        <v>86</v>
      </c>
      <c r="AV202" s="14" t="s">
        <v>86</v>
      </c>
      <c r="AW202" s="14" t="s">
        <v>33</v>
      </c>
      <c r="AX202" s="14" t="s">
        <v>77</v>
      </c>
      <c r="AY202" s="254" t="s">
        <v>122</v>
      </c>
    </row>
    <row r="203" s="15" customFormat="1">
      <c r="A203" s="15"/>
      <c r="B203" s="255"/>
      <c r="C203" s="256"/>
      <c r="D203" s="235" t="s">
        <v>133</v>
      </c>
      <c r="E203" s="257" t="s">
        <v>1</v>
      </c>
      <c r="F203" s="258" t="s">
        <v>138</v>
      </c>
      <c r="G203" s="256"/>
      <c r="H203" s="259">
        <v>1894.3369999999998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133</v>
      </c>
      <c r="AU203" s="265" t="s">
        <v>86</v>
      </c>
      <c r="AV203" s="15" t="s">
        <v>128</v>
      </c>
      <c r="AW203" s="15" t="s">
        <v>33</v>
      </c>
      <c r="AX203" s="15" t="s">
        <v>82</v>
      </c>
      <c r="AY203" s="265" t="s">
        <v>122</v>
      </c>
    </row>
    <row r="204" s="2" customFormat="1" ht="16.5" customHeight="1">
      <c r="A204" s="38"/>
      <c r="B204" s="39"/>
      <c r="C204" s="266" t="s">
        <v>407</v>
      </c>
      <c r="D204" s="266" t="s">
        <v>207</v>
      </c>
      <c r="E204" s="267" t="s">
        <v>221</v>
      </c>
      <c r="F204" s="268" t="s">
        <v>222</v>
      </c>
      <c r="G204" s="269" t="s">
        <v>210</v>
      </c>
      <c r="H204" s="270">
        <v>3788.674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42</v>
      </c>
      <c r="O204" s="91"/>
      <c r="P204" s="229">
        <f>O204*H204</f>
        <v>0</v>
      </c>
      <c r="Q204" s="229">
        <v>1</v>
      </c>
      <c r="R204" s="229">
        <f>Q204*H204</f>
        <v>3788.674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159</v>
      </c>
      <c r="AT204" s="231" t="s">
        <v>207</v>
      </c>
      <c r="AU204" s="231" t="s">
        <v>86</v>
      </c>
      <c r="AY204" s="17" t="s">
        <v>122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82</v>
      </c>
      <c r="BK204" s="232">
        <f>ROUND(I204*H204,2)</f>
        <v>0</v>
      </c>
      <c r="BL204" s="17" t="s">
        <v>128</v>
      </c>
      <c r="BM204" s="231" t="s">
        <v>408</v>
      </c>
    </row>
    <row r="205" s="14" customFormat="1">
      <c r="A205" s="14"/>
      <c r="B205" s="244"/>
      <c r="C205" s="245"/>
      <c r="D205" s="235" t="s">
        <v>133</v>
      </c>
      <c r="E205" s="245"/>
      <c r="F205" s="247" t="s">
        <v>409</v>
      </c>
      <c r="G205" s="245"/>
      <c r="H205" s="248">
        <v>3788.674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133</v>
      </c>
      <c r="AU205" s="254" t="s">
        <v>86</v>
      </c>
      <c r="AV205" s="14" t="s">
        <v>86</v>
      </c>
      <c r="AW205" s="14" t="s">
        <v>4</v>
      </c>
      <c r="AX205" s="14" t="s">
        <v>82</v>
      </c>
      <c r="AY205" s="254" t="s">
        <v>122</v>
      </c>
    </row>
    <row r="206" s="2" customFormat="1" ht="24.15" customHeight="1">
      <c r="A206" s="38"/>
      <c r="B206" s="39"/>
      <c r="C206" s="219" t="s">
        <v>410</v>
      </c>
      <c r="D206" s="219" t="s">
        <v>124</v>
      </c>
      <c r="E206" s="220" t="s">
        <v>214</v>
      </c>
      <c r="F206" s="221" t="s">
        <v>215</v>
      </c>
      <c r="G206" s="222" t="s">
        <v>162</v>
      </c>
      <c r="H206" s="223">
        <v>967.14300000000003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42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128</v>
      </c>
      <c r="AT206" s="231" t="s">
        <v>124</v>
      </c>
      <c r="AU206" s="231" t="s">
        <v>86</v>
      </c>
      <c r="AY206" s="17" t="s">
        <v>122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82</v>
      </c>
      <c r="BK206" s="232">
        <f>ROUND(I206*H206,2)</f>
        <v>0</v>
      </c>
      <c r="BL206" s="17" t="s">
        <v>128</v>
      </c>
      <c r="BM206" s="231" t="s">
        <v>411</v>
      </c>
    </row>
    <row r="207" s="13" customFormat="1">
      <c r="A207" s="13"/>
      <c r="B207" s="233"/>
      <c r="C207" s="234"/>
      <c r="D207" s="235" t="s">
        <v>133</v>
      </c>
      <c r="E207" s="236" t="s">
        <v>1</v>
      </c>
      <c r="F207" s="237" t="s">
        <v>397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133</v>
      </c>
      <c r="AU207" s="243" t="s">
        <v>86</v>
      </c>
      <c r="AV207" s="13" t="s">
        <v>82</v>
      </c>
      <c r="AW207" s="13" t="s">
        <v>33</v>
      </c>
      <c r="AX207" s="13" t="s">
        <v>77</v>
      </c>
      <c r="AY207" s="243" t="s">
        <v>122</v>
      </c>
    </row>
    <row r="208" s="14" customFormat="1">
      <c r="A208" s="14"/>
      <c r="B208" s="244"/>
      <c r="C208" s="245"/>
      <c r="D208" s="235" t="s">
        <v>133</v>
      </c>
      <c r="E208" s="246" t="s">
        <v>1</v>
      </c>
      <c r="F208" s="247" t="s">
        <v>412</v>
      </c>
      <c r="G208" s="245"/>
      <c r="H208" s="248">
        <v>428.827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133</v>
      </c>
      <c r="AU208" s="254" t="s">
        <v>86</v>
      </c>
      <c r="AV208" s="14" t="s">
        <v>86</v>
      </c>
      <c r="AW208" s="14" t="s">
        <v>33</v>
      </c>
      <c r="AX208" s="14" t="s">
        <v>77</v>
      </c>
      <c r="AY208" s="254" t="s">
        <v>122</v>
      </c>
    </row>
    <row r="209" s="13" customFormat="1">
      <c r="A209" s="13"/>
      <c r="B209" s="233"/>
      <c r="C209" s="234"/>
      <c r="D209" s="235" t="s">
        <v>133</v>
      </c>
      <c r="E209" s="236" t="s">
        <v>1</v>
      </c>
      <c r="F209" s="237" t="s">
        <v>399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133</v>
      </c>
      <c r="AU209" s="243" t="s">
        <v>86</v>
      </c>
      <c r="AV209" s="13" t="s">
        <v>82</v>
      </c>
      <c r="AW209" s="13" t="s">
        <v>33</v>
      </c>
      <c r="AX209" s="13" t="s">
        <v>77</v>
      </c>
      <c r="AY209" s="243" t="s">
        <v>122</v>
      </c>
    </row>
    <row r="210" s="14" customFormat="1">
      <c r="A210" s="14"/>
      <c r="B210" s="244"/>
      <c r="C210" s="245"/>
      <c r="D210" s="235" t="s">
        <v>133</v>
      </c>
      <c r="E210" s="246" t="s">
        <v>1</v>
      </c>
      <c r="F210" s="247" t="s">
        <v>413</v>
      </c>
      <c r="G210" s="245"/>
      <c r="H210" s="248">
        <v>272.56599999999997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133</v>
      </c>
      <c r="AU210" s="254" t="s">
        <v>86</v>
      </c>
      <c r="AV210" s="14" t="s">
        <v>86</v>
      </c>
      <c r="AW210" s="14" t="s">
        <v>33</v>
      </c>
      <c r="AX210" s="14" t="s">
        <v>77</v>
      </c>
      <c r="AY210" s="254" t="s">
        <v>122</v>
      </c>
    </row>
    <row r="211" s="13" customFormat="1">
      <c r="A211" s="13"/>
      <c r="B211" s="233"/>
      <c r="C211" s="234"/>
      <c r="D211" s="235" t="s">
        <v>133</v>
      </c>
      <c r="E211" s="236" t="s">
        <v>1</v>
      </c>
      <c r="F211" s="237" t="s">
        <v>401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133</v>
      </c>
      <c r="AU211" s="243" t="s">
        <v>86</v>
      </c>
      <c r="AV211" s="13" t="s">
        <v>82</v>
      </c>
      <c r="AW211" s="13" t="s">
        <v>33</v>
      </c>
      <c r="AX211" s="13" t="s">
        <v>77</v>
      </c>
      <c r="AY211" s="243" t="s">
        <v>122</v>
      </c>
    </row>
    <row r="212" s="14" customFormat="1">
      <c r="A212" s="14"/>
      <c r="B212" s="244"/>
      <c r="C212" s="245"/>
      <c r="D212" s="235" t="s">
        <v>133</v>
      </c>
      <c r="E212" s="246" t="s">
        <v>1</v>
      </c>
      <c r="F212" s="247" t="s">
        <v>414</v>
      </c>
      <c r="G212" s="245"/>
      <c r="H212" s="248">
        <v>6.6200000000000001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133</v>
      </c>
      <c r="AU212" s="254" t="s">
        <v>86</v>
      </c>
      <c r="AV212" s="14" t="s">
        <v>86</v>
      </c>
      <c r="AW212" s="14" t="s">
        <v>33</v>
      </c>
      <c r="AX212" s="14" t="s">
        <v>77</v>
      </c>
      <c r="AY212" s="254" t="s">
        <v>122</v>
      </c>
    </row>
    <row r="213" s="13" customFormat="1">
      <c r="A213" s="13"/>
      <c r="B213" s="233"/>
      <c r="C213" s="234"/>
      <c r="D213" s="235" t="s">
        <v>133</v>
      </c>
      <c r="E213" s="236" t="s">
        <v>1</v>
      </c>
      <c r="F213" s="237" t="s">
        <v>403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133</v>
      </c>
      <c r="AU213" s="243" t="s">
        <v>86</v>
      </c>
      <c r="AV213" s="13" t="s">
        <v>82</v>
      </c>
      <c r="AW213" s="13" t="s">
        <v>33</v>
      </c>
      <c r="AX213" s="13" t="s">
        <v>77</v>
      </c>
      <c r="AY213" s="243" t="s">
        <v>122</v>
      </c>
    </row>
    <row r="214" s="14" customFormat="1">
      <c r="A214" s="14"/>
      <c r="B214" s="244"/>
      <c r="C214" s="245"/>
      <c r="D214" s="235" t="s">
        <v>133</v>
      </c>
      <c r="E214" s="246" t="s">
        <v>1</v>
      </c>
      <c r="F214" s="247" t="s">
        <v>415</v>
      </c>
      <c r="G214" s="245"/>
      <c r="H214" s="248">
        <v>74.954999999999998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133</v>
      </c>
      <c r="AU214" s="254" t="s">
        <v>86</v>
      </c>
      <c r="AV214" s="14" t="s">
        <v>86</v>
      </c>
      <c r="AW214" s="14" t="s">
        <v>33</v>
      </c>
      <c r="AX214" s="14" t="s">
        <v>77</v>
      </c>
      <c r="AY214" s="254" t="s">
        <v>122</v>
      </c>
    </row>
    <row r="215" s="13" customFormat="1">
      <c r="A215" s="13"/>
      <c r="B215" s="233"/>
      <c r="C215" s="234"/>
      <c r="D215" s="235" t="s">
        <v>133</v>
      </c>
      <c r="E215" s="236" t="s">
        <v>1</v>
      </c>
      <c r="F215" s="237" t="s">
        <v>287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133</v>
      </c>
      <c r="AU215" s="243" t="s">
        <v>86</v>
      </c>
      <c r="AV215" s="13" t="s">
        <v>82</v>
      </c>
      <c r="AW215" s="13" t="s">
        <v>33</v>
      </c>
      <c r="AX215" s="13" t="s">
        <v>77</v>
      </c>
      <c r="AY215" s="243" t="s">
        <v>122</v>
      </c>
    </row>
    <row r="216" s="14" customFormat="1">
      <c r="A216" s="14"/>
      <c r="B216" s="244"/>
      <c r="C216" s="245"/>
      <c r="D216" s="235" t="s">
        <v>133</v>
      </c>
      <c r="E216" s="246" t="s">
        <v>1</v>
      </c>
      <c r="F216" s="247" t="s">
        <v>416</v>
      </c>
      <c r="G216" s="245"/>
      <c r="H216" s="248">
        <v>104.325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133</v>
      </c>
      <c r="AU216" s="254" t="s">
        <v>86</v>
      </c>
      <c r="AV216" s="14" t="s">
        <v>86</v>
      </c>
      <c r="AW216" s="14" t="s">
        <v>33</v>
      </c>
      <c r="AX216" s="14" t="s">
        <v>77</v>
      </c>
      <c r="AY216" s="254" t="s">
        <v>122</v>
      </c>
    </row>
    <row r="217" s="13" customFormat="1">
      <c r="A217" s="13"/>
      <c r="B217" s="233"/>
      <c r="C217" s="234"/>
      <c r="D217" s="235" t="s">
        <v>133</v>
      </c>
      <c r="E217" s="236" t="s">
        <v>1</v>
      </c>
      <c r="F217" s="237" t="s">
        <v>136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133</v>
      </c>
      <c r="AU217" s="243" t="s">
        <v>86</v>
      </c>
      <c r="AV217" s="13" t="s">
        <v>82</v>
      </c>
      <c r="AW217" s="13" t="s">
        <v>33</v>
      </c>
      <c r="AX217" s="13" t="s">
        <v>77</v>
      </c>
      <c r="AY217" s="243" t="s">
        <v>122</v>
      </c>
    </row>
    <row r="218" s="14" customFormat="1">
      <c r="A218" s="14"/>
      <c r="B218" s="244"/>
      <c r="C218" s="245"/>
      <c r="D218" s="235" t="s">
        <v>133</v>
      </c>
      <c r="E218" s="246" t="s">
        <v>1</v>
      </c>
      <c r="F218" s="247" t="s">
        <v>417</v>
      </c>
      <c r="G218" s="245"/>
      <c r="H218" s="248">
        <v>79.849999999999994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133</v>
      </c>
      <c r="AU218" s="254" t="s">
        <v>86</v>
      </c>
      <c r="AV218" s="14" t="s">
        <v>86</v>
      </c>
      <c r="AW218" s="14" t="s">
        <v>33</v>
      </c>
      <c r="AX218" s="14" t="s">
        <v>77</v>
      </c>
      <c r="AY218" s="254" t="s">
        <v>122</v>
      </c>
    </row>
    <row r="219" s="15" customFormat="1">
      <c r="A219" s="15"/>
      <c r="B219" s="255"/>
      <c r="C219" s="256"/>
      <c r="D219" s="235" t="s">
        <v>133</v>
      </c>
      <c r="E219" s="257" t="s">
        <v>1</v>
      </c>
      <c r="F219" s="258" t="s">
        <v>138</v>
      </c>
      <c r="G219" s="256"/>
      <c r="H219" s="259">
        <v>967.14300000000014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133</v>
      </c>
      <c r="AU219" s="265" t="s">
        <v>86</v>
      </c>
      <c r="AV219" s="15" t="s">
        <v>128</v>
      </c>
      <c r="AW219" s="15" t="s">
        <v>33</v>
      </c>
      <c r="AX219" s="15" t="s">
        <v>82</v>
      </c>
      <c r="AY219" s="265" t="s">
        <v>122</v>
      </c>
    </row>
    <row r="220" s="2" customFormat="1" ht="16.5" customHeight="1">
      <c r="A220" s="38"/>
      <c r="B220" s="39"/>
      <c r="C220" s="266" t="s">
        <v>418</v>
      </c>
      <c r="D220" s="266" t="s">
        <v>207</v>
      </c>
      <c r="E220" s="267" t="s">
        <v>208</v>
      </c>
      <c r="F220" s="268" t="s">
        <v>209</v>
      </c>
      <c r="G220" s="269" t="s">
        <v>210</v>
      </c>
      <c r="H220" s="270">
        <v>1934.2860000000001</v>
      </c>
      <c r="I220" s="271"/>
      <c r="J220" s="272">
        <f>ROUND(I220*H220,2)</f>
        <v>0</v>
      </c>
      <c r="K220" s="273"/>
      <c r="L220" s="274"/>
      <c r="M220" s="275" t="s">
        <v>1</v>
      </c>
      <c r="N220" s="276" t="s">
        <v>42</v>
      </c>
      <c r="O220" s="91"/>
      <c r="P220" s="229">
        <f>O220*H220</f>
        <v>0</v>
      </c>
      <c r="Q220" s="229">
        <v>1</v>
      </c>
      <c r="R220" s="229">
        <f>Q220*H220</f>
        <v>1934.2860000000001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159</v>
      </c>
      <c r="AT220" s="231" t="s">
        <v>207</v>
      </c>
      <c r="AU220" s="231" t="s">
        <v>86</v>
      </c>
      <c r="AY220" s="17" t="s">
        <v>122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82</v>
      </c>
      <c r="BK220" s="232">
        <f>ROUND(I220*H220,2)</f>
        <v>0</v>
      </c>
      <c r="BL220" s="17" t="s">
        <v>128</v>
      </c>
      <c r="BM220" s="231" t="s">
        <v>419</v>
      </c>
    </row>
    <row r="221" s="14" customFormat="1">
      <c r="A221" s="14"/>
      <c r="B221" s="244"/>
      <c r="C221" s="245"/>
      <c r="D221" s="235" t="s">
        <v>133</v>
      </c>
      <c r="E221" s="245"/>
      <c r="F221" s="247" t="s">
        <v>420</v>
      </c>
      <c r="G221" s="245"/>
      <c r="H221" s="248">
        <v>1934.2860000000001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133</v>
      </c>
      <c r="AU221" s="254" t="s">
        <v>86</v>
      </c>
      <c r="AV221" s="14" t="s">
        <v>86</v>
      </c>
      <c r="AW221" s="14" t="s">
        <v>4</v>
      </c>
      <c r="AX221" s="14" t="s">
        <v>82</v>
      </c>
      <c r="AY221" s="254" t="s">
        <v>122</v>
      </c>
    </row>
    <row r="222" s="12" customFormat="1" ht="22.8" customHeight="1">
      <c r="A222" s="12"/>
      <c r="B222" s="203"/>
      <c r="C222" s="204"/>
      <c r="D222" s="205" t="s">
        <v>76</v>
      </c>
      <c r="E222" s="217" t="s">
        <v>128</v>
      </c>
      <c r="F222" s="217" t="s">
        <v>228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SUM(P223:P247)</f>
        <v>0</v>
      </c>
      <c r="Q222" s="211"/>
      <c r="R222" s="212">
        <f>SUM(R223:R247)</f>
        <v>10.297499999999999</v>
      </c>
      <c r="S222" s="211"/>
      <c r="T222" s="213">
        <f>SUM(T223:T247)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82</v>
      </c>
      <c r="AT222" s="215" t="s">
        <v>76</v>
      </c>
      <c r="AU222" s="215" t="s">
        <v>82</v>
      </c>
      <c r="AY222" s="214" t="s">
        <v>122</v>
      </c>
      <c r="BK222" s="216">
        <f>SUM(BK223:BK247)</f>
        <v>0</v>
      </c>
    </row>
    <row r="223" s="2" customFormat="1" ht="16.5" customHeight="1">
      <c r="A223" s="38"/>
      <c r="B223" s="39"/>
      <c r="C223" s="219" t="s">
        <v>421</v>
      </c>
      <c r="D223" s="219" t="s">
        <v>124</v>
      </c>
      <c r="E223" s="220" t="s">
        <v>422</v>
      </c>
      <c r="F223" s="221" t="s">
        <v>423</v>
      </c>
      <c r="G223" s="222" t="s">
        <v>162</v>
      </c>
      <c r="H223" s="223">
        <v>125.991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42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128</v>
      </c>
      <c r="AT223" s="231" t="s">
        <v>124</v>
      </c>
      <c r="AU223" s="231" t="s">
        <v>86</v>
      </c>
      <c r="AY223" s="17" t="s">
        <v>122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82</v>
      </c>
      <c r="BK223" s="232">
        <f>ROUND(I223*H223,2)</f>
        <v>0</v>
      </c>
      <c r="BL223" s="17" t="s">
        <v>128</v>
      </c>
      <c r="BM223" s="231" t="s">
        <v>424</v>
      </c>
    </row>
    <row r="224" s="13" customFormat="1">
      <c r="A224" s="13"/>
      <c r="B224" s="233"/>
      <c r="C224" s="234"/>
      <c r="D224" s="235" t="s">
        <v>133</v>
      </c>
      <c r="E224" s="236" t="s">
        <v>1</v>
      </c>
      <c r="F224" s="237" t="s">
        <v>283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133</v>
      </c>
      <c r="AU224" s="243" t="s">
        <v>86</v>
      </c>
      <c r="AV224" s="13" t="s">
        <v>82</v>
      </c>
      <c r="AW224" s="13" t="s">
        <v>33</v>
      </c>
      <c r="AX224" s="13" t="s">
        <v>77</v>
      </c>
      <c r="AY224" s="243" t="s">
        <v>122</v>
      </c>
    </row>
    <row r="225" s="14" customFormat="1">
      <c r="A225" s="14"/>
      <c r="B225" s="244"/>
      <c r="C225" s="245"/>
      <c r="D225" s="235" t="s">
        <v>133</v>
      </c>
      <c r="E225" s="246" t="s">
        <v>1</v>
      </c>
      <c r="F225" s="247" t="s">
        <v>425</v>
      </c>
      <c r="G225" s="245"/>
      <c r="H225" s="248">
        <v>89.802000000000007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133</v>
      </c>
      <c r="AU225" s="254" t="s">
        <v>86</v>
      </c>
      <c r="AV225" s="14" t="s">
        <v>86</v>
      </c>
      <c r="AW225" s="14" t="s">
        <v>33</v>
      </c>
      <c r="AX225" s="14" t="s">
        <v>77</v>
      </c>
      <c r="AY225" s="254" t="s">
        <v>122</v>
      </c>
    </row>
    <row r="226" s="13" customFormat="1">
      <c r="A226" s="13"/>
      <c r="B226" s="233"/>
      <c r="C226" s="234"/>
      <c r="D226" s="235" t="s">
        <v>133</v>
      </c>
      <c r="E226" s="236" t="s">
        <v>1</v>
      </c>
      <c r="F226" s="237" t="s">
        <v>285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133</v>
      </c>
      <c r="AU226" s="243" t="s">
        <v>86</v>
      </c>
      <c r="AV226" s="13" t="s">
        <v>82</v>
      </c>
      <c r="AW226" s="13" t="s">
        <v>33</v>
      </c>
      <c r="AX226" s="13" t="s">
        <v>77</v>
      </c>
      <c r="AY226" s="243" t="s">
        <v>122</v>
      </c>
    </row>
    <row r="227" s="14" customFormat="1">
      <c r="A227" s="14"/>
      <c r="B227" s="244"/>
      <c r="C227" s="245"/>
      <c r="D227" s="235" t="s">
        <v>133</v>
      </c>
      <c r="E227" s="246" t="s">
        <v>1</v>
      </c>
      <c r="F227" s="247" t="s">
        <v>426</v>
      </c>
      <c r="G227" s="245"/>
      <c r="H227" s="248">
        <v>13.064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133</v>
      </c>
      <c r="AU227" s="254" t="s">
        <v>86</v>
      </c>
      <c r="AV227" s="14" t="s">
        <v>86</v>
      </c>
      <c r="AW227" s="14" t="s">
        <v>33</v>
      </c>
      <c r="AX227" s="14" t="s">
        <v>77</v>
      </c>
      <c r="AY227" s="254" t="s">
        <v>122</v>
      </c>
    </row>
    <row r="228" s="13" customFormat="1">
      <c r="A228" s="13"/>
      <c r="B228" s="233"/>
      <c r="C228" s="234"/>
      <c r="D228" s="235" t="s">
        <v>133</v>
      </c>
      <c r="E228" s="236" t="s">
        <v>1</v>
      </c>
      <c r="F228" s="237" t="s">
        <v>287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133</v>
      </c>
      <c r="AU228" s="243" t="s">
        <v>86</v>
      </c>
      <c r="AV228" s="13" t="s">
        <v>82</v>
      </c>
      <c r="AW228" s="13" t="s">
        <v>33</v>
      </c>
      <c r="AX228" s="13" t="s">
        <v>77</v>
      </c>
      <c r="AY228" s="243" t="s">
        <v>122</v>
      </c>
    </row>
    <row r="229" s="14" customFormat="1">
      <c r="A229" s="14"/>
      <c r="B229" s="244"/>
      <c r="C229" s="245"/>
      <c r="D229" s="235" t="s">
        <v>133</v>
      </c>
      <c r="E229" s="246" t="s">
        <v>1</v>
      </c>
      <c r="F229" s="247" t="s">
        <v>427</v>
      </c>
      <c r="G229" s="245"/>
      <c r="H229" s="248">
        <v>8.125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133</v>
      </c>
      <c r="AU229" s="254" t="s">
        <v>86</v>
      </c>
      <c r="AV229" s="14" t="s">
        <v>86</v>
      </c>
      <c r="AW229" s="14" t="s">
        <v>33</v>
      </c>
      <c r="AX229" s="14" t="s">
        <v>77</v>
      </c>
      <c r="AY229" s="254" t="s">
        <v>122</v>
      </c>
    </row>
    <row r="230" s="13" customFormat="1">
      <c r="A230" s="13"/>
      <c r="B230" s="233"/>
      <c r="C230" s="234"/>
      <c r="D230" s="235" t="s">
        <v>133</v>
      </c>
      <c r="E230" s="236" t="s">
        <v>1</v>
      </c>
      <c r="F230" s="237" t="s">
        <v>428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133</v>
      </c>
      <c r="AU230" s="243" t="s">
        <v>86</v>
      </c>
      <c r="AV230" s="13" t="s">
        <v>82</v>
      </c>
      <c r="AW230" s="13" t="s">
        <v>33</v>
      </c>
      <c r="AX230" s="13" t="s">
        <v>77</v>
      </c>
      <c r="AY230" s="243" t="s">
        <v>122</v>
      </c>
    </row>
    <row r="231" s="14" customFormat="1">
      <c r="A231" s="14"/>
      <c r="B231" s="244"/>
      <c r="C231" s="245"/>
      <c r="D231" s="235" t="s">
        <v>133</v>
      </c>
      <c r="E231" s="246" t="s">
        <v>1</v>
      </c>
      <c r="F231" s="247" t="s">
        <v>429</v>
      </c>
      <c r="G231" s="245"/>
      <c r="H231" s="248">
        <v>15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133</v>
      </c>
      <c r="AU231" s="254" t="s">
        <v>86</v>
      </c>
      <c r="AV231" s="14" t="s">
        <v>86</v>
      </c>
      <c r="AW231" s="14" t="s">
        <v>33</v>
      </c>
      <c r="AX231" s="14" t="s">
        <v>77</v>
      </c>
      <c r="AY231" s="254" t="s">
        <v>122</v>
      </c>
    </row>
    <row r="232" s="15" customFormat="1">
      <c r="A232" s="15"/>
      <c r="B232" s="255"/>
      <c r="C232" s="256"/>
      <c r="D232" s="235" t="s">
        <v>133</v>
      </c>
      <c r="E232" s="257" t="s">
        <v>1</v>
      </c>
      <c r="F232" s="258" t="s">
        <v>138</v>
      </c>
      <c r="G232" s="256"/>
      <c r="H232" s="259">
        <v>125.99100000000001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133</v>
      </c>
      <c r="AU232" s="265" t="s">
        <v>86</v>
      </c>
      <c r="AV232" s="15" t="s">
        <v>128</v>
      </c>
      <c r="AW232" s="15" t="s">
        <v>33</v>
      </c>
      <c r="AX232" s="15" t="s">
        <v>82</v>
      </c>
      <c r="AY232" s="265" t="s">
        <v>122</v>
      </c>
    </row>
    <row r="233" s="2" customFormat="1" ht="24.15" customHeight="1">
      <c r="A233" s="38"/>
      <c r="B233" s="39"/>
      <c r="C233" s="219" t="s">
        <v>430</v>
      </c>
      <c r="D233" s="219" t="s">
        <v>124</v>
      </c>
      <c r="E233" s="220" t="s">
        <v>431</v>
      </c>
      <c r="F233" s="221" t="s">
        <v>432</v>
      </c>
      <c r="G233" s="222" t="s">
        <v>335</v>
      </c>
      <c r="H233" s="223">
        <v>150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42</v>
      </c>
      <c r="O233" s="91"/>
      <c r="P233" s="229">
        <f>O233*H233</f>
        <v>0</v>
      </c>
      <c r="Q233" s="229">
        <v>0.00165</v>
      </c>
      <c r="R233" s="229">
        <f>Q233*H233</f>
        <v>0.2475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128</v>
      </c>
      <c r="AT233" s="231" t="s">
        <v>124</v>
      </c>
      <c r="AU233" s="231" t="s">
        <v>86</v>
      </c>
      <c r="AY233" s="17" t="s">
        <v>122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82</v>
      </c>
      <c r="BK233" s="232">
        <f>ROUND(I233*H233,2)</f>
        <v>0</v>
      </c>
      <c r="BL233" s="17" t="s">
        <v>128</v>
      </c>
      <c r="BM233" s="231" t="s">
        <v>433</v>
      </c>
    </row>
    <row r="234" s="2" customFormat="1" ht="16.5" customHeight="1">
      <c r="A234" s="38"/>
      <c r="B234" s="39"/>
      <c r="C234" s="266" t="s">
        <v>434</v>
      </c>
      <c r="D234" s="266" t="s">
        <v>207</v>
      </c>
      <c r="E234" s="267" t="s">
        <v>435</v>
      </c>
      <c r="F234" s="268" t="s">
        <v>436</v>
      </c>
      <c r="G234" s="269" t="s">
        <v>335</v>
      </c>
      <c r="H234" s="270">
        <v>60</v>
      </c>
      <c r="I234" s="271"/>
      <c r="J234" s="272">
        <f>ROUND(I234*H234,2)</f>
        <v>0</v>
      </c>
      <c r="K234" s="273"/>
      <c r="L234" s="274"/>
      <c r="M234" s="275" t="s">
        <v>1</v>
      </c>
      <c r="N234" s="276" t="s">
        <v>42</v>
      </c>
      <c r="O234" s="91"/>
      <c r="P234" s="229">
        <f>O234*H234</f>
        <v>0</v>
      </c>
      <c r="Q234" s="229">
        <v>0.040000000000000001</v>
      </c>
      <c r="R234" s="229">
        <f>Q234*H234</f>
        <v>2.3999999999999999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159</v>
      </c>
      <c r="AT234" s="231" t="s">
        <v>207</v>
      </c>
      <c r="AU234" s="231" t="s">
        <v>86</v>
      </c>
      <c r="AY234" s="17" t="s">
        <v>122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82</v>
      </c>
      <c r="BK234" s="232">
        <f>ROUND(I234*H234,2)</f>
        <v>0</v>
      </c>
      <c r="BL234" s="17" t="s">
        <v>128</v>
      </c>
      <c r="BM234" s="231" t="s">
        <v>437</v>
      </c>
    </row>
    <row r="235" s="2" customFormat="1" ht="21.75" customHeight="1">
      <c r="A235" s="38"/>
      <c r="B235" s="39"/>
      <c r="C235" s="266" t="s">
        <v>438</v>
      </c>
      <c r="D235" s="266" t="s">
        <v>207</v>
      </c>
      <c r="E235" s="267" t="s">
        <v>439</v>
      </c>
      <c r="F235" s="268" t="s">
        <v>440</v>
      </c>
      <c r="G235" s="269" t="s">
        <v>335</v>
      </c>
      <c r="H235" s="270">
        <v>90</v>
      </c>
      <c r="I235" s="271"/>
      <c r="J235" s="272">
        <f>ROUND(I235*H235,2)</f>
        <v>0</v>
      </c>
      <c r="K235" s="273"/>
      <c r="L235" s="274"/>
      <c r="M235" s="275" t="s">
        <v>1</v>
      </c>
      <c r="N235" s="276" t="s">
        <v>42</v>
      </c>
      <c r="O235" s="91"/>
      <c r="P235" s="229">
        <f>O235*H235</f>
        <v>0</v>
      </c>
      <c r="Q235" s="229">
        <v>0.085000000000000006</v>
      </c>
      <c r="R235" s="229">
        <f>Q235*H235</f>
        <v>7.6500000000000004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159</v>
      </c>
      <c r="AT235" s="231" t="s">
        <v>207</v>
      </c>
      <c r="AU235" s="231" t="s">
        <v>86</v>
      </c>
      <c r="AY235" s="17" t="s">
        <v>122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82</v>
      </c>
      <c r="BK235" s="232">
        <f>ROUND(I235*H235,2)</f>
        <v>0</v>
      </c>
      <c r="BL235" s="17" t="s">
        <v>128</v>
      </c>
      <c r="BM235" s="231" t="s">
        <v>441</v>
      </c>
    </row>
    <row r="236" s="2" customFormat="1" ht="33" customHeight="1">
      <c r="A236" s="38"/>
      <c r="B236" s="39"/>
      <c r="C236" s="219" t="s">
        <v>442</v>
      </c>
      <c r="D236" s="219" t="s">
        <v>124</v>
      </c>
      <c r="E236" s="220" t="s">
        <v>443</v>
      </c>
      <c r="F236" s="221" t="s">
        <v>444</v>
      </c>
      <c r="G236" s="222" t="s">
        <v>162</v>
      </c>
      <c r="H236" s="223">
        <v>97.927000000000007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42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128</v>
      </c>
      <c r="AT236" s="231" t="s">
        <v>124</v>
      </c>
      <c r="AU236" s="231" t="s">
        <v>86</v>
      </c>
      <c r="AY236" s="17" t="s">
        <v>122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128</v>
      </c>
      <c r="BM236" s="231" t="s">
        <v>445</v>
      </c>
    </row>
    <row r="237" s="13" customFormat="1">
      <c r="A237" s="13"/>
      <c r="B237" s="233"/>
      <c r="C237" s="234"/>
      <c r="D237" s="235" t="s">
        <v>133</v>
      </c>
      <c r="E237" s="236" t="s">
        <v>1</v>
      </c>
      <c r="F237" s="237" t="s">
        <v>283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133</v>
      </c>
      <c r="AU237" s="243" t="s">
        <v>86</v>
      </c>
      <c r="AV237" s="13" t="s">
        <v>82</v>
      </c>
      <c r="AW237" s="13" t="s">
        <v>33</v>
      </c>
      <c r="AX237" s="13" t="s">
        <v>77</v>
      </c>
      <c r="AY237" s="243" t="s">
        <v>122</v>
      </c>
    </row>
    <row r="238" s="14" customFormat="1">
      <c r="A238" s="14"/>
      <c r="B238" s="244"/>
      <c r="C238" s="245"/>
      <c r="D238" s="235" t="s">
        <v>133</v>
      </c>
      <c r="E238" s="246" t="s">
        <v>1</v>
      </c>
      <c r="F238" s="247" t="s">
        <v>425</v>
      </c>
      <c r="G238" s="245"/>
      <c r="H238" s="248">
        <v>89.802000000000007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133</v>
      </c>
      <c r="AU238" s="254" t="s">
        <v>86</v>
      </c>
      <c r="AV238" s="14" t="s">
        <v>86</v>
      </c>
      <c r="AW238" s="14" t="s">
        <v>33</v>
      </c>
      <c r="AX238" s="14" t="s">
        <v>77</v>
      </c>
      <c r="AY238" s="254" t="s">
        <v>122</v>
      </c>
    </row>
    <row r="239" s="13" customFormat="1">
      <c r="A239" s="13"/>
      <c r="B239" s="233"/>
      <c r="C239" s="234"/>
      <c r="D239" s="235" t="s">
        <v>133</v>
      </c>
      <c r="E239" s="236" t="s">
        <v>1</v>
      </c>
      <c r="F239" s="237" t="s">
        <v>287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133</v>
      </c>
      <c r="AU239" s="243" t="s">
        <v>86</v>
      </c>
      <c r="AV239" s="13" t="s">
        <v>82</v>
      </c>
      <c r="AW239" s="13" t="s">
        <v>33</v>
      </c>
      <c r="AX239" s="13" t="s">
        <v>77</v>
      </c>
      <c r="AY239" s="243" t="s">
        <v>122</v>
      </c>
    </row>
    <row r="240" s="14" customFormat="1">
      <c r="A240" s="14"/>
      <c r="B240" s="244"/>
      <c r="C240" s="245"/>
      <c r="D240" s="235" t="s">
        <v>133</v>
      </c>
      <c r="E240" s="246" t="s">
        <v>1</v>
      </c>
      <c r="F240" s="247" t="s">
        <v>427</v>
      </c>
      <c r="G240" s="245"/>
      <c r="H240" s="248">
        <v>8.125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133</v>
      </c>
      <c r="AU240" s="254" t="s">
        <v>86</v>
      </c>
      <c r="AV240" s="14" t="s">
        <v>86</v>
      </c>
      <c r="AW240" s="14" t="s">
        <v>33</v>
      </c>
      <c r="AX240" s="14" t="s">
        <v>77</v>
      </c>
      <c r="AY240" s="254" t="s">
        <v>122</v>
      </c>
    </row>
    <row r="241" s="15" customFormat="1">
      <c r="A241" s="15"/>
      <c r="B241" s="255"/>
      <c r="C241" s="256"/>
      <c r="D241" s="235" t="s">
        <v>133</v>
      </c>
      <c r="E241" s="257" t="s">
        <v>1</v>
      </c>
      <c r="F241" s="258" t="s">
        <v>138</v>
      </c>
      <c r="G241" s="256"/>
      <c r="H241" s="259">
        <v>97.927000000000007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133</v>
      </c>
      <c r="AU241" s="265" t="s">
        <v>86</v>
      </c>
      <c r="AV241" s="15" t="s">
        <v>128</v>
      </c>
      <c r="AW241" s="15" t="s">
        <v>33</v>
      </c>
      <c r="AX241" s="15" t="s">
        <v>82</v>
      </c>
      <c r="AY241" s="265" t="s">
        <v>122</v>
      </c>
    </row>
    <row r="242" s="2" customFormat="1" ht="24.15" customHeight="1">
      <c r="A242" s="38"/>
      <c r="B242" s="39"/>
      <c r="C242" s="219" t="s">
        <v>446</v>
      </c>
      <c r="D242" s="219" t="s">
        <v>124</v>
      </c>
      <c r="E242" s="220" t="s">
        <v>447</v>
      </c>
      <c r="F242" s="221" t="s">
        <v>448</v>
      </c>
      <c r="G242" s="222" t="s">
        <v>162</v>
      </c>
      <c r="H242" s="223">
        <v>134.95599999999999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42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128</v>
      </c>
      <c r="AT242" s="231" t="s">
        <v>124</v>
      </c>
      <c r="AU242" s="231" t="s">
        <v>86</v>
      </c>
      <c r="AY242" s="17" t="s">
        <v>122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82</v>
      </c>
      <c r="BK242" s="232">
        <f>ROUND(I242*H242,2)</f>
        <v>0</v>
      </c>
      <c r="BL242" s="17" t="s">
        <v>128</v>
      </c>
      <c r="BM242" s="231" t="s">
        <v>449</v>
      </c>
    </row>
    <row r="243" s="13" customFormat="1">
      <c r="A243" s="13"/>
      <c r="B243" s="233"/>
      <c r="C243" s="234"/>
      <c r="D243" s="235" t="s">
        <v>133</v>
      </c>
      <c r="E243" s="236" t="s">
        <v>1</v>
      </c>
      <c r="F243" s="237" t="s">
        <v>397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133</v>
      </c>
      <c r="AU243" s="243" t="s">
        <v>86</v>
      </c>
      <c r="AV243" s="13" t="s">
        <v>82</v>
      </c>
      <c r="AW243" s="13" t="s">
        <v>33</v>
      </c>
      <c r="AX243" s="13" t="s">
        <v>77</v>
      </c>
      <c r="AY243" s="243" t="s">
        <v>122</v>
      </c>
    </row>
    <row r="244" s="14" customFormat="1">
      <c r="A244" s="14"/>
      <c r="B244" s="244"/>
      <c r="C244" s="245"/>
      <c r="D244" s="235" t="s">
        <v>133</v>
      </c>
      <c r="E244" s="246" t="s">
        <v>1</v>
      </c>
      <c r="F244" s="247" t="s">
        <v>450</v>
      </c>
      <c r="G244" s="245"/>
      <c r="H244" s="248">
        <v>68.537999999999997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133</v>
      </c>
      <c r="AU244" s="254" t="s">
        <v>86</v>
      </c>
      <c r="AV244" s="14" t="s">
        <v>86</v>
      </c>
      <c r="AW244" s="14" t="s">
        <v>33</v>
      </c>
      <c r="AX244" s="14" t="s">
        <v>77</v>
      </c>
      <c r="AY244" s="254" t="s">
        <v>122</v>
      </c>
    </row>
    <row r="245" s="13" customFormat="1">
      <c r="A245" s="13"/>
      <c r="B245" s="233"/>
      <c r="C245" s="234"/>
      <c r="D245" s="235" t="s">
        <v>133</v>
      </c>
      <c r="E245" s="236" t="s">
        <v>1</v>
      </c>
      <c r="F245" s="237" t="s">
        <v>399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133</v>
      </c>
      <c r="AU245" s="243" t="s">
        <v>86</v>
      </c>
      <c r="AV245" s="13" t="s">
        <v>82</v>
      </c>
      <c r="AW245" s="13" t="s">
        <v>33</v>
      </c>
      <c r="AX245" s="13" t="s">
        <v>77</v>
      </c>
      <c r="AY245" s="243" t="s">
        <v>122</v>
      </c>
    </row>
    <row r="246" s="14" customFormat="1">
      <c r="A246" s="14"/>
      <c r="B246" s="244"/>
      <c r="C246" s="245"/>
      <c r="D246" s="235" t="s">
        <v>133</v>
      </c>
      <c r="E246" s="246" t="s">
        <v>1</v>
      </c>
      <c r="F246" s="247" t="s">
        <v>451</v>
      </c>
      <c r="G246" s="245"/>
      <c r="H246" s="248">
        <v>66.418000000000006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133</v>
      </c>
      <c r="AU246" s="254" t="s">
        <v>86</v>
      </c>
      <c r="AV246" s="14" t="s">
        <v>86</v>
      </c>
      <c r="AW246" s="14" t="s">
        <v>33</v>
      </c>
      <c r="AX246" s="14" t="s">
        <v>77</v>
      </c>
      <c r="AY246" s="254" t="s">
        <v>122</v>
      </c>
    </row>
    <row r="247" s="15" customFormat="1">
      <c r="A247" s="15"/>
      <c r="B247" s="255"/>
      <c r="C247" s="256"/>
      <c r="D247" s="235" t="s">
        <v>133</v>
      </c>
      <c r="E247" s="257" t="s">
        <v>1</v>
      </c>
      <c r="F247" s="258" t="s">
        <v>138</v>
      </c>
      <c r="G247" s="256"/>
      <c r="H247" s="259">
        <v>134.95600000000002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133</v>
      </c>
      <c r="AU247" s="265" t="s">
        <v>86</v>
      </c>
      <c r="AV247" s="15" t="s">
        <v>128</v>
      </c>
      <c r="AW247" s="15" t="s">
        <v>33</v>
      </c>
      <c r="AX247" s="15" t="s">
        <v>82</v>
      </c>
      <c r="AY247" s="265" t="s">
        <v>122</v>
      </c>
    </row>
    <row r="248" s="12" customFormat="1" ht="22.8" customHeight="1">
      <c r="A248" s="12"/>
      <c r="B248" s="203"/>
      <c r="C248" s="204"/>
      <c r="D248" s="205" t="s">
        <v>76</v>
      </c>
      <c r="E248" s="217" t="s">
        <v>146</v>
      </c>
      <c r="F248" s="217" t="s">
        <v>236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P249</f>
        <v>0</v>
      </c>
      <c r="Q248" s="211"/>
      <c r="R248" s="212">
        <f>R249</f>
        <v>0</v>
      </c>
      <c r="S248" s="211"/>
      <c r="T248" s="21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82</v>
      </c>
      <c r="AT248" s="215" t="s">
        <v>76</v>
      </c>
      <c r="AU248" s="215" t="s">
        <v>82</v>
      </c>
      <c r="AY248" s="214" t="s">
        <v>122</v>
      </c>
      <c r="BK248" s="216">
        <f>BK249</f>
        <v>0</v>
      </c>
    </row>
    <row r="249" s="2" customFormat="1" ht="24.15" customHeight="1">
      <c r="A249" s="38"/>
      <c r="B249" s="39"/>
      <c r="C249" s="219" t="s">
        <v>452</v>
      </c>
      <c r="D249" s="219" t="s">
        <v>124</v>
      </c>
      <c r="E249" s="220" t="s">
        <v>238</v>
      </c>
      <c r="F249" s="221" t="s">
        <v>239</v>
      </c>
      <c r="G249" s="222" t="s">
        <v>127</v>
      </c>
      <c r="H249" s="223">
        <v>1256.605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42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128</v>
      </c>
      <c r="AT249" s="231" t="s">
        <v>124</v>
      </c>
      <c r="AU249" s="231" t="s">
        <v>86</v>
      </c>
      <c r="AY249" s="17" t="s">
        <v>122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82</v>
      </c>
      <c r="BK249" s="232">
        <f>ROUND(I249*H249,2)</f>
        <v>0</v>
      </c>
      <c r="BL249" s="17" t="s">
        <v>128</v>
      </c>
      <c r="BM249" s="231" t="s">
        <v>453</v>
      </c>
    </row>
    <row r="250" s="12" customFormat="1" ht="22.8" customHeight="1">
      <c r="A250" s="12"/>
      <c r="B250" s="203"/>
      <c r="C250" s="204"/>
      <c r="D250" s="205" t="s">
        <v>76</v>
      </c>
      <c r="E250" s="217" t="s">
        <v>159</v>
      </c>
      <c r="F250" s="217" t="s">
        <v>454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SUM(P251:P278)</f>
        <v>0</v>
      </c>
      <c r="Q250" s="211"/>
      <c r="R250" s="212">
        <f>SUM(R251:R278)</f>
        <v>565.01017933999981</v>
      </c>
      <c r="S250" s="211"/>
      <c r="T250" s="213">
        <f>SUM(T251:T278)</f>
        <v>771.29849999999999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82</v>
      </c>
      <c r="AT250" s="215" t="s">
        <v>76</v>
      </c>
      <c r="AU250" s="215" t="s">
        <v>82</v>
      </c>
      <c r="AY250" s="214" t="s">
        <v>122</v>
      </c>
      <c r="BK250" s="216">
        <f>SUM(BK251:BK278)</f>
        <v>0</v>
      </c>
    </row>
    <row r="251" s="2" customFormat="1" ht="21.75" customHeight="1">
      <c r="A251" s="38"/>
      <c r="B251" s="39"/>
      <c r="C251" s="219" t="s">
        <v>455</v>
      </c>
      <c r="D251" s="219" t="s">
        <v>124</v>
      </c>
      <c r="E251" s="220" t="s">
        <v>456</v>
      </c>
      <c r="F251" s="221" t="s">
        <v>457</v>
      </c>
      <c r="G251" s="222" t="s">
        <v>144</v>
      </c>
      <c r="H251" s="223">
        <v>6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42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0.83999999999999997</v>
      </c>
      <c r="T251" s="230">
        <f>S251*H251</f>
        <v>5.04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128</v>
      </c>
      <c r="AT251" s="231" t="s">
        <v>124</v>
      </c>
      <c r="AU251" s="231" t="s">
        <v>86</v>
      </c>
      <c r="AY251" s="17" t="s">
        <v>122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82</v>
      </c>
      <c r="BK251" s="232">
        <f>ROUND(I251*H251,2)</f>
        <v>0</v>
      </c>
      <c r="BL251" s="17" t="s">
        <v>128</v>
      </c>
      <c r="BM251" s="231" t="s">
        <v>458</v>
      </c>
    </row>
    <row r="252" s="2" customFormat="1" ht="21.75" customHeight="1">
      <c r="A252" s="38"/>
      <c r="B252" s="39"/>
      <c r="C252" s="219" t="s">
        <v>459</v>
      </c>
      <c r="D252" s="219" t="s">
        <v>124</v>
      </c>
      <c r="E252" s="220" t="s">
        <v>460</v>
      </c>
      <c r="F252" s="221" t="s">
        <v>461</v>
      </c>
      <c r="G252" s="222" t="s">
        <v>144</v>
      </c>
      <c r="H252" s="223">
        <v>449.00999999999999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42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1.6499999999999999</v>
      </c>
      <c r="T252" s="230">
        <f>S252*H252</f>
        <v>740.86649999999997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128</v>
      </c>
      <c r="AT252" s="231" t="s">
        <v>124</v>
      </c>
      <c r="AU252" s="231" t="s">
        <v>86</v>
      </c>
      <c r="AY252" s="17" t="s">
        <v>122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82</v>
      </c>
      <c r="BK252" s="232">
        <f>ROUND(I252*H252,2)</f>
        <v>0</v>
      </c>
      <c r="BL252" s="17" t="s">
        <v>128</v>
      </c>
      <c r="BM252" s="231" t="s">
        <v>462</v>
      </c>
    </row>
    <row r="253" s="2" customFormat="1" ht="33" customHeight="1">
      <c r="A253" s="38"/>
      <c r="B253" s="39"/>
      <c r="C253" s="219" t="s">
        <v>463</v>
      </c>
      <c r="D253" s="219" t="s">
        <v>124</v>
      </c>
      <c r="E253" s="220" t="s">
        <v>464</v>
      </c>
      <c r="F253" s="221" t="s">
        <v>465</v>
      </c>
      <c r="G253" s="222" t="s">
        <v>144</v>
      </c>
      <c r="H253" s="223">
        <v>6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42</v>
      </c>
      <c r="O253" s="91"/>
      <c r="P253" s="229">
        <f>O253*H253</f>
        <v>0</v>
      </c>
      <c r="Q253" s="229">
        <v>0.00023000000000000001</v>
      </c>
      <c r="R253" s="229">
        <f>Q253*H253</f>
        <v>0.0013800000000000002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128</v>
      </c>
      <c r="AT253" s="231" t="s">
        <v>124</v>
      </c>
      <c r="AU253" s="231" t="s">
        <v>86</v>
      </c>
      <c r="AY253" s="17" t="s">
        <v>122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82</v>
      </c>
      <c r="BK253" s="232">
        <f>ROUND(I253*H253,2)</f>
        <v>0</v>
      </c>
      <c r="BL253" s="17" t="s">
        <v>128</v>
      </c>
      <c r="BM253" s="231" t="s">
        <v>466</v>
      </c>
    </row>
    <row r="254" s="2" customFormat="1" ht="16.5" customHeight="1">
      <c r="A254" s="38"/>
      <c r="B254" s="39"/>
      <c r="C254" s="266" t="s">
        <v>467</v>
      </c>
      <c r="D254" s="266" t="s">
        <v>207</v>
      </c>
      <c r="E254" s="267" t="s">
        <v>468</v>
      </c>
      <c r="F254" s="268" t="s">
        <v>469</v>
      </c>
      <c r="G254" s="269" t="s">
        <v>144</v>
      </c>
      <c r="H254" s="270">
        <v>6.0599999999999996</v>
      </c>
      <c r="I254" s="271"/>
      <c r="J254" s="272">
        <f>ROUND(I254*H254,2)</f>
        <v>0</v>
      </c>
      <c r="K254" s="273"/>
      <c r="L254" s="274"/>
      <c r="M254" s="275" t="s">
        <v>1</v>
      </c>
      <c r="N254" s="276" t="s">
        <v>42</v>
      </c>
      <c r="O254" s="91"/>
      <c r="P254" s="229">
        <f>O254*H254</f>
        <v>0</v>
      </c>
      <c r="Q254" s="229">
        <v>0.41599999999999998</v>
      </c>
      <c r="R254" s="229">
        <f>Q254*H254</f>
        <v>2.5209599999999996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159</v>
      </c>
      <c r="AT254" s="231" t="s">
        <v>207</v>
      </c>
      <c r="AU254" s="231" t="s">
        <v>86</v>
      </c>
      <c r="AY254" s="17" t="s">
        <v>122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82</v>
      </c>
      <c r="BK254" s="232">
        <f>ROUND(I254*H254,2)</f>
        <v>0</v>
      </c>
      <c r="BL254" s="17" t="s">
        <v>128</v>
      </c>
      <c r="BM254" s="231" t="s">
        <v>470</v>
      </c>
    </row>
    <row r="255" s="14" customFormat="1">
      <c r="A255" s="14"/>
      <c r="B255" s="244"/>
      <c r="C255" s="245"/>
      <c r="D255" s="235" t="s">
        <v>133</v>
      </c>
      <c r="E255" s="245"/>
      <c r="F255" s="247" t="s">
        <v>471</v>
      </c>
      <c r="G255" s="245"/>
      <c r="H255" s="248">
        <v>6.0599999999999996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133</v>
      </c>
      <c r="AU255" s="254" t="s">
        <v>86</v>
      </c>
      <c r="AV255" s="14" t="s">
        <v>86</v>
      </c>
      <c r="AW255" s="14" t="s">
        <v>4</v>
      </c>
      <c r="AX255" s="14" t="s">
        <v>82</v>
      </c>
      <c r="AY255" s="254" t="s">
        <v>122</v>
      </c>
    </row>
    <row r="256" s="2" customFormat="1" ht="33" customHeight="1">
      <c r="A256" s="38"/>
      <c r="B256" s="39"/>
      <c r="C256" s="219" t="s">
        <v>472</v>
      </c>
      <c r="D256" s="219" t="s">
        <v>124</v>
      </c>
      <c r="E256" s="220" t="s">
        <v>473</v>
      </c>
      <c r="F256" s="221" t="s">
        <v>474</v>
      </c>
      <c r="G256" s="222" t="s">
        <v>144</v>
      </c>
      <c r="H256" s="223">
        <v>183.28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42</v>
      </c>
      <c r="O256" s="91"/>
      <c r="P256" s="229">
        <f>O256*H256</f>
        <v>0</v>
      </c>
      <c r="Q256" s="229">
        <v>0.00040000000000000002</v>
      </c>
      <c r="R256" s="229">
        <f>Q256*H256</f>
        <v>0.073312000000000002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128</v>
      </c>
      <c r="AT256" s="231" t="s">
        <v>124</v>
      </c>
      <c r="AU256" s="231" t="s">
        <v>86</v>
      </c>
      <c r="AY256" s="17" t="s">
        <v>122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82</v>
      </c>
      <c r="BK256" s="232">
        <f>ROUND(I256*H256,2)</f>
        <v>0</v>
      </c>
      <c r="BL256" s="17" t="s">
        <v>128</v>
      </c>
      <c r="BM256" s="231" t="s">
        <v>475</v>
      </c>
    </row>
    <row r="257" s="2" customFormat="1" ht="16.5" customHeight="1">
      <c r="A257" s="38"/>
      <c r="B257" s="39"/>
      <c r="C257" s="266" t="s">
        <v>476</v>
      </c>
      <c r="D257" s="266" t="s">
        <v>207</v>
      </c>
      <c r="E257" s="267" t="s">
        <v>477</v>
      </c>
      <c r="F257" s="268" t="s">
        <v>478</v>
      </c>
      <c r="G257" s="269" t="s">
        <v>144</v>
      </c>
      <c r="H257" s="270">
        <v>185.113</v>
      </c>
      <c r="I257" s="271"/>
      <c r="J257" s="272">
        <f>ROUND(I257*H257,2)</f>
        <v>0</v>
      </c>
      <c r="K257" s="273"/>
      <c r="L257" s="274"/>
      <c r="M257" s="275" t="s">
        <v>1</v>
      </c>
      <c r="N257" s="276" t="s">
        <v>42</v>
      </c>
      <c r="O257" s="91"/>
      <c r="P257" s="229">
        <f>O257*H257</f>
        <v>0</v>
      </c>
      <c r="Q257" s="229">
        <v>0.97999999999999998</v>
      </c>
      <c r="R257" s="229">
        <f>Q257*H257</f>
        <v>181.41074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159</v>
      </c>
      <c r="AT257" s="231" t="s">
        <v>207</v>
      </c>
      <c r="AU257" s="231" t="s">
        <v>86</v>
      </c>
      <c r="AY257" s="17" t="s">
        <v>122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82</v>
      </c>
      <c r="BK257" s="232">
        <f>ROUND(I257*H257,2)</f>
        <v>0</v>
      </c>
      <c r="BL257" s="17" t="s">
        <v>128</v>
      </c>
      <c r="BM257" s="231" t="s">
        <v>479</v>
      </c>
    </row>
    <row r="258" s="14" customFormat="1">
      <c r="A258" s="14"/>
      <c r="B258" s="244"/>
      <c r="C258" s="245"/>
      <c r="D258" s="235" t="s">
        <v>133</v>
      </c>
      <c r="E258" s="245"/>
      <c r="F258" s="247" t="s">
        <v>480</v>
      </c>
      <c r="G258" s="245"/>
      <c r="H258" s="248">
        <v>185.113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133</v>
      </c>
      <c r="AU258" s="254" t="s">
        <v>86</v>
      </c>
      <c r="AV258" s="14" t="s">
        <v>86</v>
      </c>
      <c r="AW258" s="14" t="s">
        <v>4</v>
      </c>
      <c r="AX258" s="14" t="s">
        <v>82</v>
      </c>
      <c r="AY258" s="254" t="s">
        <v>122</v>
      </c>
    </row>
    <row r="259" s="2" customFormat="1" ht="33" customHeight="1">
      <c r="A259" s="38"/>
      <c r="B259" s="39"/>
      <c r="C259" s="219" t="s">
        <v>481</v>
      </c>
      <c r="D259" s="219" t="s">
        <v>124</v>
      </c>
      <c r="E259" s="220" t="s">
        <v>482</v>
      </c>
      <c r="F259" s="221" t="s">
        <v>483</v>
      </c>
      <c r="G259" s="222" t="s">
        <v>144</v>
      </c>
      <c r="H259" s="223">
        <v>265.73000000000002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42</v>
      </c>
      <c r="O259" s="91"/>
      <c r="P259" s="229">
        <f>O259*H259</f>
        <v>0</v>
      </c>
      <c r="Q259" s="229">
        <v>0.00040000000000000002</v>
      </c>
      <c r="R259" s="229">
        <f>Q259*H259</f>
        <v>0.10629200000000001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128</v>
      </c>
      <c r="AT259" s="231" t="s">
        <v>124</v>
      </c>
      <c r="AU259" s="231" t="s">
        <v>86</v>
      </c>
      <c r="AY259" s="17" t="s">
        <v>122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82</v>
      </c>
      <c r="BK259" s="232">
        <f>ROUND(I259*H259,2)</f>
        <v>0</v>
      </c>
      <c r="BL259" s="17" t="s">
        <v>128</v>
      </c>
      <c r="BM259" s="231" t="s">
        <v>484</v>
      </c>
    </row>
    <row r="260" s="2" customFormat="1" ht="16.5" customHeight="1">
      <c r="A260" s="38"/>
      <c r="B260" s="39"/>
      <c r="C260" s="266" t="s">
        <v>485</v>
      </c>
      <c r="D260" s="266" t="s">
        <v>207</v>
      </c>
      <c r="E260" s="267" t="s">
        <v>486</v>
      </c>
      <c r="F260" s="268" t="s">
        <v>487</v>
      </c>
      <c r="G260" s="269" t="s">
        <v>144</v>
      </c>
      <c r="H260" s="270">
        <v>268.387</v>
      </c>
      <c r="I260" s="271"/>
      <c r="J260" s="272">
        <f>ROUND(I260*H260,2)</f>
        <v>0</v>
      </c>
      <c r="K260" s="273"/>
      <c r="L260" s="274"/>
      <c r="M260" s="275" t="s">
        <v>1</v>
      </c>
      <c r="N260" s="276" t="s">
        <v>42</v>
      </c>
      <c r="O260" s="91"/>
      <c r="P260" s="229">
        <f>O260*H260</f>
        <v>0</v>
      </c>
      <c r="Q260" s="229">
        <v>1.3839999999999999</v>
      </c>
      <c r="R260" s="229">
        <f>Q260*H260</f>
        <v>371.44760799999995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159</v>
      </c>
      <c r="AT260" s="231" t="s">
        <v>207</v>
      </c>
      <c r="AU260" s="231" t="s">
        <v>86</v>
      </c>
      <c r="AY260" s="17" t="s">
        <v>122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82</v>
      </c>
      <c r="BK260" s="232">
        <f>ROUND(I260*H260,2)</f>
        <v>0</v>
      </c>
      <c r="BL260" s="17" t="s">
        <v>128</v>
      </c>
      <c r="BM260" s="231" t="s">
        <v>488</v>
      </c>
    </row>
    <row r="261" s="14" customFormat="1">
      <c r="A261" s="14"/>
      <c r="B261" s="244"/>
      <c r="C261" s="245"/>
      <c r="D261" s="235" t="s">
        <v>133</v>
      </c>
      <c r="E261" s="245"/>
      <c r="F261" s="247" t="s">
        <v>489</v>
      </c>
      <c r="G261" s="245"/>
      <c r="H261" s="248">
        <v>268.387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133</v>
      </c>
      <c r="AU261" s="254" t="s">
        <v>86</v>
      </c>
      <c r="AV261" s="14" t="s">
        <v>86</v>
      </c>
      <c r="AW261" s="14" t="s">
        <v>4</v>
      </c>
      <c r="AX261" s="14" t="s">
        <v>82</v>
      </c>
      <c r="AY261" s="254" t="s">
        <v>122</v>
      </c>
    </row>
    <row r="262" s="2" customFormat="1" ht="24.15" customHeight="1">
      <c r="A262" s="38"/>
      <c r="B262" s="39"/>
      <c r="C262" s="219" t="s">
        <v>490</v>
      </c>
      <c r="D262" s="219" t="s">
        <v>124</v>
      </c>
      <c r="E262" s="220" t="s">
        <v>491</v>
      </c>
      <c r="F262" s="221" t="s">
        <v>492</v>
      </c>
      <c r="G262" s="222" t="s">
        <v>144</v>
      </c>
      <c r="H262" s="223">
        <v>150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42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0.065000000000000002</v>
      </c>
      <c r="T262" s="230">
        <f>S262*H262</f>
        <v>9.75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128</v>
      </c>
      <c r="AT262" s="231" t="s">
        <v>124</v>
      </c>
      <c r="AU262" s="231" t="s">
        <v>86</v>
      </c>
      <c r="AY262" s="17" t="s">
        <v>122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82</v>
      </c>
      <c r="BK262" s="232">
        <f>ROUND(I262*H262,2)</f>
        <v>0</v>
      </c>
      <c r="BL262" s="17" t="s">
        <v>128</v>
      </c>
      <c r="BM262" s="231" t="s">
        <v>493</v>
      </c>
    </row>
    <row r="263" s="2" customFormat="1" ht="33" customHeight="1">
      <c r="A263" s="38"/>
      <c r="B263" s="39"/>
      <c r="C263" s="219" t="s">
        <v>494</v>
      </c>
      <c r="D263" s="219" t="s">
        <v>124</v>
      </c>
      <c r="E263" s="220" t="s">
        <v>495</v>
      </c>
      <c r="F263" s="221" t="s">
        <v>496</v>
      </c>
      <c r="G263" s="222" t="s">
        <v>144</v>
      </c>
      <c r="H263" s="223">
        <v>150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42</v>
      </c>
      <c r="O263" s="91"/>
      <c r="P263" s="229">
        <f>O263*H263</f>
        <v>0</v>
      </c>
      <c r="Q263" s="229">
        <v>1.0000000000000001E-05</v>
      </c>
      <c r="R263" s="229">
        <f>Q263*H263</f>
        <v>0.0015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128</v>
      </c>
      <c r="AT263" s="231" t="s">
        <v>124</v>
      </c>
      <c r="AU263" s="231" t="s">
        <v>86</v>
      </c>
      <c r="AY263" s="17" t="s">
        <v>122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82</v>
      </c>
      <c r="BK263" s="232">
        <f>ROUND(I263*H263,2)</f>
        <v>0</v>
      </c>
      <c r="BL263" s="17" t="s">
        <v>128</v>
      </c>
      <c r="BM263" s="231" t="s">
        <v>497</v>
      </c>
    </row>
    <row r="264" s="2" customFormat="1" ht="24.15" customHeight="1">
      <c r="A264" s="38"/>
      <c r="B264" s="39"/>
      <c r="C264" s="266" t="s">
        <v>498</v>
      </c>
      <c r="D264" s="266" t="s">
        <v>207</v>
      </c>
      <c r="E264" s="267" t="s">
        <v>499</v>
      </c>
      <c r="F264" s="268" t="s">
        <v>500</v>
      </c>
      <c r="G264" s="269" t="s">
        <v>144</v>
      </c>
      <c r="H264" s="270">
        <v>152.25</v>
      </c>
      <c r="I264" s="271"/>
      <c r="J264" s="272">
        <f>ROUND(I264*H264,2)</f>
        <v>0</v>
      </c>
      <c r="K264" s="273"/>
      <c r="L264" s="274"/>
      <c r="M264" s="275" t="s">
        <v>1</v>
      </c>
      <c r="N264" s="276" t="s">
        <v>42</v>
      </c>
      <c r="O264" s="91"/>
      <c r="P264" s="229">
        <f>O264*H264</f>
        <v>0</v>
      </c>
      <c r="Q264" s="229">
        <v>0.0035999999999999999</v>
      </c>
      <c r="R264" s="229">
        <f>Q264*H264</f>
        <v>0.54810000000000003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159</v>
      </c>
      <c r="AT264" s="231" t="s">
        <v>207</v>
      </c>
      <c r="AU264" s="231" t="s">
        <v>86</v>
      </c>
      <c r="AY264" s="17" t="s">
        <v>122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82</v>
      </c>
      <c r="BK264" s="232">
        <f>ROUND(I264*H264,2)</f>
        <v>0</v>
      </c>
      <c r="BL264" s="17" t="s">
        <v>128</v>
      </c>
      <c r="BM264" s="231" t="s">
        <v>501</v>
      </c>
    </row>
    <row r="265" s="14" customFormat="1">
      <c r="A265" s="14"/>
      <c r="B265" s="244"/>
      <c r="C265" s="245"/>
      <c r="D265" s="235" t="s">
        <v>133</v>
      </c>
      <c r="E265" s="245"/>
      <c r="F265" s="247" t="s">
        <v>502</v>
      </c>
      <c r="G265" s="245"/>
      <c r="H265" s="248">
        <v>152.25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133</v>
      </c>
      <c r="AU265" s="254" t="s">
        <v>86</v>
      </c>
      <c r="AV265" s="14" t="s">
        <v>86</v>
      </c>
      <c r="AW265" s="14" t="s">
        <v>4</v>
      </c>
      <c r="AX265" s="14" t="s">
        <v>82</v>
      </c>
      <c r="AY265" s="254" t="s">
        <v>122</v>
      </c>
    </row>
    <row r="266" s="2" customFormat="1" ht="24.15" customHeight="1">
      <c r="A266" s="38"/>
      <c r="B266" s="39"/>
      <c r="C266" s="219" t="s">
        <v>503</v>
      </c>
      <c r="D266" s="219" t="s">
        <v>124</v>
      </c>
      <c r="E266" s="220" t="s">
        <v>504</v>
      </c>
      <c r="F266" s="221" t="s">
        <v>505</v>
      </c>
      <c r="G266" s="222" t="s">
        <v>144</v>
      </c>
      <c r="H266" s="223">
        <v>81.090000000000003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42</v>
      </c>
      <c r="O266" s="91"/>
      <c r="P266" s="229">
        <f>O266*H266</f>
        <v>0</v>
      </c>
      <c r="Q266" s="229">
        <v>3.0000000000000001E-05</v>
      </c>
      <c r="R266" s="229">
        <f>Q266*H266</f>
        <v>0.0024327000000000003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128</v>
      </c>
      <c r="AT266" s="231" t="s">
        <v>124</v>
      </c>
      <c r="AU266" s="231" t="s">
        <v>86</v>
      </c>
      <c r="AY266" s="17" t="s">
        <v>122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82</v>
      </c>
      <c r="BK266" s="232">
        <f>ROUND(I266*H266,2)</f>
        <v>0</v>
      </c>
      <c r="BL266" s="17" t="s">
        <v>128</v>
      </c>
      <c r="BM266" s="231" t="s">
        <v>506</v>
      </c>
    </row>
    <row r="267" s="2" customFormat="1" ht="24.15" customHeight="1">
      <c r="A267" s="38"/>
      <c r="B267" s="39"/>
      <c r="C267" s="266" t="s">
        <v>507</v>
      </c>
      <c r="D267" s="266" t="s">
        <v>207</v>
      </c>
      <c r="E267" s="267" t="s">
        <v>508</v>
      </c>
      <c r="F267" s="268" t="s">
        <v>509</v>
      </c>
      <c r="G267" s="269" t="s">
        <v>144</v>
      </c>
      <c r="H267" s="270">
        <v>82.305999999999997</v>
      </c>
      <c r="I267" s="271"/>
      <c r="J267" s="272">
        <f>ROUND(I267*H267,2)</f>
        <v>0</v>
      </c>
      <c r="K267" s="273"/>
      <c r="L267" s="274"/>
      <c r="M267" s="275" t="s">
        <v>1</v>
      </c>
      <c r="N267" s="276" t="s">
        <v>42</v>
      </c>
      <c r="O267" s="91"/>
      <c r="P267" s="229">
        <f>O267*H267</f>
        <v>0</v>
      </c>
      <c r="Q267" s="229">
        <v>0.02044</v>
      </c>
      <c r="R267" s="229">
        <f>Q267*H267</f>
        <v>1.6823346399999999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159</v>
      </c>
      <c r="AT267" s="231" t="s">
        <v>207</v>
      </c>
      <c r="AU267" s="231" t="s">
        <v>86</v>
      </c>
      <c r="AY267" s="17" t="s">
        <v>122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82</v>
      </c>
      <c r="BK267" s="232">
        <f>ROUND(I267*H267,2)</f>
        <v>0</v>
      </c>
      <c r="BL267" s="17" t="s">
        <v>128</v>
      </c>
      <c r="BM267" s="231" t="s">
        <v>510</v>
      </c>
    </row>
    <row r="268" s="14" customFormat="1">
      <c r="A268" s="14"/>
      <c r="B268" s="244"/>
      <c r="C268" s="245"/>
      <c r="D268" s="235" t="s">
        <v>133</v>
      </c>
      <c r="E268" s="245"/>
      <c r="F268" s="247" t="s">
        <v>511</v>
      </c>
      <c r="G268" s="245"/>
      <c r="H268" s="248">
        <v>82.305999999999997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133</v>
      </c>
      <c r="AU268" s="254" t="s">
        <v>86</v>
      </c>
      <c r="AV268" s="14" t="s">
        <v>86</v>
      </c>
      <c r="AW268" s="14" t="s">
        <v>4</v>
      </c>
      <c r="AX268" s="14" t="s">
        <v>82</v>
      </c>
      <c r="AY268" s="254" t="s">
        <v>122</v>
      </c>
    </row>
    <row r="269" s="2" customFormat="1" ht="24.15" customHeight="1">
      <c r="A269" s="38"/>
      <c r="B269" s="39"/>
      <c r="C269" s="219" t="s">
        <v>512</v>
      </c>
      <c r="D269" s="219" t="s">
        <v>124</v>
      </c>
      <c r="E269" s="220" t="s">
        <v>513</v>
      </c>
      <c r="F269" s="221" t="s">
        <v>514</v>
      </c>
      <c r="G269" s="222" t="s">
        <v>162</v>
      </c>
      <c r="H269" s="223">
        <v>43.450000000000003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42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0.35999999999999999</v>
      </c>
      <c r="T269" s="230">
        <f>S269*H269</f>
        <v>15.642000000000001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128</v>
      </c>
      <c r="AT269" s="231" t="s">
        <v>124</v>
      </c>
      <c r="AU269" s="231" t="s">
        <v>86</v>
      </c>
      <c r="AY269" s="17" t="s">
        <v>122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128</v>
      </c>
      <c r="BM269" s="231" t="s">
        <v>515</v>
      </c>
    </row>
    <row r="270" s="14" customFormat="1">
      <c r="A270" s="14"/>
      <c r="B270" s="244"/>
      <c r="C270" s="245"/>
      <c r="D270" s="235" t="s">
        <v>133</v>
      </c>
      <c r="E270" s="246" t="s">
        <v>1</v>
      </c>
      <c r="F270" s="247" t="s">
        <v>516</v>
      </c>
      <c r="G270" s="245"/>
      <c r="H270" s="248">
        <v>43.450000000000003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133</v>
      </c>
      <c r="AU270" s="254" t="s">
        <v>86</v>
      </c>
      <c r="AV270" s="14" t="s">
        <v>86</v>
      </c>
      <c r="AW270" s="14" t="s">
        <v>33</v>
      </c>
      <c r="AX270" s="14" t="s">
        <v>82</v>
      </c>
      <c r="AY270" s="254" t="s">
        <v>122</v>
      </c>
    </row>
    <row r="271" s="2" customFormat="1" ht="24.15" customHeight="1">
      <c r="A271" s="38"/>
      <c r="B271" s="39"/>
      <c r="C271" s="219" t="s">
        <v>517</v>
      </c>
      <c r="D271" s="219" t="s">
        <v>124</v>
      </c>
      <c r="E271" s="220" t="s">
        <v>518</v>
      </c>
      <c r="F271" s="221" t="s">
        <v>519</v>
      </c>
      <c r="G271" s="222" t="s">
        <v>335</v>
      </c>
      <c r="H271" s="223">
        <v>13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42</v>
      </c>
      <c r="O271" s="91"/>
      <c r="P271" s="229">
        <f>O271*H271</f>
        <v>0</v>
      </c>
      <c r="Q271" s="229">
        <v>0.0093600000000000003</v>
      </c>
      <c r="R271" s="229">
        <f>Q271*H271</f>
        <v>0.12168000000000001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128</v>
      </c>
      <c r="AT271" s="231" t="s">
        <v>124</v>
      </c>
      <c r="AU271" s="231" t="s">
        <v>86</v>
      </c>
      <c r="AY271" s="17" t="s">
        <v>122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128</v>
      </c>
      <c r="BM271" s="231" t="s">
        <v>520</v>
      </c>
    </row>
    <row r="272" s="2" customFormat="1" ht="21.75" customHeight="1">
      <c r="A272" s="38"/>
      <c r="B272" s="39"/>
      <c r="C272" s="219" t="s">
        <v>521</v>
      </c>
      <c r="D272" s="219" t="s">
        <v>124</v>
      </c>
      <c r="E272" s="220" t="s">
        <v>522</v>
      </c>
      <c r="F272" s="221" t="s">
        <v>523</v>
      </c>
      <c r="G272" s="222" t="s">
        <v>335</v>
      </c>
      <c r="H272" s="223">
        <v>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42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128</v>
      </c>
      <c r="AT272" s="231" t="s">
        <v>124</v>
      </c>
      <c r="AU272" s="231" t="s">
        <v>86</v>
      </c>
      <c r="AY272" s="17" t="s">
        <v>122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82</v>
      </c>
      <c r="BK272" s="232">
        <f>ROUND(I272*H272,2)</f>
        <v>0</v>
      </c>
      <c r="BL272" s="17" t="s">
        <v>128</v>
      </c>
      <c r="BM272" s="231" t="s">
        <v>524</v>
      </c>
    </row>
    <row r="273" s="2" customFormat="1" ht="33" customHeight="1">
      <c r="A273" s="38"/>
      <c r="B273" s="39"/>
      <c r="C273" s="219" t="s">
        <v>525</v>
      </c>
      <c r="D273" s="219" t="s">
        <v>124</v>
      </c>
      <c r="E273" s="220" t="s">
        <v>526</v>
      </c>
      <c r="F273" s="221" t="s">
        <v>527</v>
      </c>
      <c r="G273" s="222" t="s">
        <v>335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42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128</v>
      </c>
      <c r="AT273" s="231" t="s">
        <v>124</v>
      </c>
      <c r="AU273" s="231" t="s">
        <v>86</v>
      </c>
      <c r="AY273" s="17" t="s">
        <v>122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82</v>
      </c>
      <c r="BK273" s="232">
        <f>ROUND(I273*H273,2)</f>
        <v>0</v>
      </c>
      <c r="BL273" s="17" t="s">
        <v>128</v>
      </c>
      <c r="BM273" s="231" t="s">
        <v>528</v>
      </c>
    </row>
    <row r="274" s="2" customFormat="1" ht="37.8" customHeight="1">
      <c r="A274" s="38"/>
      <c r="B274" s="39"/>
      <c r="C274" s="219" t="s">
        <v>529</v>
      </c>
      <c r="D274" s="219" t="s">
        <v>124</v>
      </c>
      <c r="E274" s="220" t="s">
        <v>530</v>
      </c>
      <c r="F274" s="221" t="s">
        <v>531</v>
      </c>
      <c r="G274" s="222" t="s">
        <v>335</v>
      </c>
      <c r="H274" s="223">
        <v>1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42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128</v>
      </c>
      <c r="AT274" s="231" t="s">
        <v>124</v>
      </c>
      <c r="AU274" s="231" t="s">
        <v>86</v>
      </c>
      <c r="AY274" s="17" t="s">
        <v>122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82</v>
      </c>
      <c r="BK274" s="232">
        <f>ROUND(I274*H274,2)</f>
        <v>0</v>
      </c>
      <c r="BL274" s="17" t="s">
        <v>128</v>
      </c>
      <c r="BM274" s="231" t="s">
        <v>532</v>
      </c>
    </row>
    <row r="275" s="2" customFormat="1" ht="24.15" customHeight="1">
      <c r="A275" s="38"/>
      <c r="B275" s="39"/>
      <c r="C275" s="219" t="s">
        <v>533</v>
      </c>
      <c r="D275" s="219" t="s">
        <v>124</v>
      </c>
      <c r="E275" s="220" t="s">
        <v>534</v>
      </c>
      <c r="F275" s="221" t="s">
        <v>535</v>
      </c>
      <c r="G275" s="222" t="s">
        <v>335</v>
      </c>
      <c r="H275" s="223">
        <v>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42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128</v>
      </c>
      <c r="AT275" s="231" t="s">
        <v>124</v>
      </c>
      <c r="AU275" s="231" t="s">
        <v>86</v>
      </c>
      <c r="AY275" s="17" t="s">
        <v>122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128</v>
      </c>
      <c r="BM275" s="231" t="s">
        <v>536</v>
      </c>
    </row>
    <row r="276" s="2" customFormat="1" ht="24.15" customHeight="1">
      <c r="A276" s="38"/>
      <c r="B276" s="39"/>
      <c r="C276" s="219" t="s">
        <v>537</v>
      </c>
      <c r="D276" s="219" t="s">
        <v>124</v>
      </c>
      <c r="E276" s="220" t="s">
        <v>538</v>
      </c>
      <c r="F276" s="221" t="s">
        <v>539</v>
      </c>
      <c r="G276" s="222" t="s">
        <v>335</v>
      </c>
      <c r="H276" s="223">
        <v>49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42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128</v>
      </c>
      <c r="AT276" s="231" t="s">
        <v>124</v>
      </c>
      <c r="AU276" s="231" t="s">
        <v>86</v>
      </c>
      <c r="AY276" s="17" t="s">
        <v>122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82</v>
      </c>
      <c r="BK276" s="232">
        <f>ROUND(I276*H276,2)</f>
        <v>0</v>
      </c>
      <c r="BL276" s="17" t="s">
        <v>128</v>
      </c>
      <c r="BM276" s="231" t="s">
        <v>540</v>
      </c>
    </row>
    <row r="277" s="2" customFormat="1" ht="24.15" customHeight="1">
      <c r="A277" s="38"/>
      <c r="B277" s="39"/>
      <c r="C277" s="219" t="s">
        <v>541</v>
      </c>
      <c r="D277" s="219" t="s">
        <v>124</v>
      </c>
      <c r="E277" s="220" t="s">
        <v>542</v>
      </c>
      <c r="F277" s="221" t="s">
        <v>543</v>
      </c>
      <c r="G277" s="222" t="s">
        <v>335</v>
      </c>
      <c r="H277" s="223">
        <v>50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42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128</v>
      </c>
      <c r="AT277" s="231" t="s">
        <v>124</v>
      </c>
      <c r="AU277" s="231" t="s">
        <v>86</v>
      </c>
      <c r="AY277" s="17" t="s">
        <v>122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82</v>
      </c>
      <c r="BK277" s="232">
        <f>ROUND(I277*H277,2)</f>
        <v>0</v>
      </c>
      <c r="BL277" s="17" t="s">
        <v>128</v>
      </c>
      <c r="BM277" s="231" t="s">
        <v>544</v>
      </c>
    </row>
    <row r="278" s="2" customFormat="1" ht="24.15" customHeight="1">
      <c r="A278" s="38"/>
      <c r="B278" s="39"/>
      <c r="C278" s="219" t="s">
        <v>545</v>
      </c>
      <c r="D278" s="219" t="s">
        <v>124</v>
      </c>
      <c r="E278" s="220" t="s">
        <v>546</v>
      </c>
      <c r="F278" s="221" t="s">
        <v>547</v>
      </c>
      <c r="G278" s="222" t="s">
        <v>335</v>
      </c>
      <c r="H278" s="223">
        <v>13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42</v>
      </c>
      <c r="O278" s="91"/>
      <c r="P278" s="229">
        <f>O278*H278</f>
        <v>0</v>
      </c>
      <c r="Q278" s="229">
        <v>0.54568000000000005</v>
      </c>
      <c r="R278" s="229">
        <f>Q278*H278</f>
        <v>7.093840000000001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128</v>
      </c>
      <c r="AT278" s="231" t="s">
        <v>124</v>
      </c>
      <c r="AU278" s="231" t="s">
        <v>86</v>
      </c>
      <c r="AY278" s="17" t="s">
        <v>122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82</v>
      </c>
      <c r="BK278" s="232">
        <f>ROUND(I278*H278,2)</f>
        <v>0</v>
      </c>
      <c r="BL278" s="17" t="s">
        <v>128</v>
      </c>
      <c r="BM278" s="231" t="s">
        <v>548</v>
      </c>
    </row>
    <row r="279" s="12" customFormat="1" ht="22.8" customHeight="1">
      <c r="A279" s="12"/>
      <c r="B279" s="203"/>
      <c r="C279" s="204"/>
      <c r="D279" s="205" t="s">
        <v>76</v>
      </c>
      <c r="E279" s="217" t="s">
        <v>250</v>
      </c>
      <c r="F279" s="217" t="s">
        <v>251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SUM(P280:P285)</f>
        <v>0</v>
      </c>
      <c r="Q279" s="211"/>
      <c r="R279" s="212">
        <f>SUM(R280:R285)</f>
        <v>0</v>
      </c>
      <c r="S279" s="211"/>
      <c r="T279" s="213">
        <f>SUM(T280:T285)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82</v>
      </c>
      <c r="AT279" s="215" t="s">
        <v>76</v>
      </c>
      <c r="AU279" s="215" t="s">
        <v>82</v>
      </c>
      <c r="AY279" s="214" t="s">
        <v>122</v>
      </c>
      <c r="BK279" s="216">
        <f>SUM(BK280:BK285)</f>
        <v>0</v>
      </c>
    </row>
    <row r="280" s="2" customFormat="1" ht="16.5" customHeight="1">
      <c r="A280" s="38"/>
      <c r="B280" s="39"/>
      <c r="C280" s="219" t="s">
        <v>549</v>
      </c>
      <c r="D280" s="219" t="s">
        <v>124</v>
      </c>
      <c r="E280" s="220" t="s">
        <v>253</v>
      </c>
      <c r="F280" s="221" t="s">
        <v>254</v>
      </c>
      <c r="G280" s="222" t="s">
        <v>210</v>
      </c>
      <c r="H280" s="223">
        <v>1813.5419999999999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42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128</v>
      </c>
      <c r="AT280" s="231" t="s">
        <v>124</v>
      </c>
      <c r="AU280" s="231" t="s">
        <v>86</v>
      </c>
      <c r="AY280" s="17" t="s">
        <v>122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82</v>
      </c>
      <c r="BK280" s="232">
        <f>ROUND(I280*H280,2)</f>
        <v>0</v>
      </c>
      <c r="BL280" s="17" t="s">
        <v>128</v>
      </c>
      <c r="BM280" s="231" t="s">
        <v>550</v>
      </c>
    </row>
    <row r="281" s="2" customFormat="1" ht="37.8" customHeight="1">
      <c r="A281" s="38"/>
      <c r="B281" s="39"/>
      <c r="C281" s="219" t="s">
        <v>551</v>
      </c>
      <c r="D281" s="219" t="s">
        <v>124</v>
      </c>
      <c r="E281" s="220" t="s">
        <v>552</v>
      </c>
      <c r="F281" s="221" t="s">
        <v>553</v>
      </c>
      <c r="G281" s="222" t="s">
        <v>210</v>
      </c>
      <c r="H281" s="223">
        <v>626.04999999999995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42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128</v>
      </c>
      <c r="AT281" s="231" t="s">
        <v>124</v>
      </c>
      <c r="AU281" s="231" t="s">
        <v>86</v>
      </c>
      <c r="AY281" s="17" t="s">
        <v>122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82</v>
      </c>
      <c r="BK281" s="232">
        <f>ROUND(I281*H281,2)</f>
        <v>0</v>
      </c>
      <c r="BL281" s="17" t="s">
        <v>128</v>
      </c>
      <c r="BM281" s="231" t="s">
        <v>554</v>
      </c>
    </row>
    <row r="282" s="2" customFormat="1" ht="44.25" customHeight="1">
      <c r="A282" s="38"/>
      <c r="B282" s="39"/>
      <c r="C282" s="219" t="s">
        <v>555</v>
      </c>
      <c r="D282" s="219" t="s">
        <v>124</v>
      </c>
      <c r="E282" s="220" t="s">
        <v>257</v>
      </c>
      <c r="F282" s="221" t="s">
        <v>258</v>
      </c>
      <c r="G282" s="222" t="s">
        <v>210</v>
      </c>
      <c r="H282" s="223">
        <v>6052.4790000000003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42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128</v>
      </c>
      <c r="AT282" s="231" t="s">
        <v>124</v>
      </c>
      <c r="AU282" s="231" t="s">
        <v>86</v>
      </c>
      <c r="AY282" s="17" t="s">
        <v>122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82</v>
      </c>
      <c r="BK282" s="232">
        <f>ROUND(I282*H282,2)</f>
        <v>0</v>
      </c>
      <c r="BL282" s="17" t="s">
        <v>128</v>
      </c>
      <c r="BM282" s="231" t="s">
        <v>556</v>
      </c>
    </row>
    <row r="283" s="2" customFormat="1" ht="44.25" customHeight="1">
      <c r="A283" s="38"/>
      <c r="B283" s="39"/>
      <c r="C283" s="219" t="s">
        <v>557</v>
      </c>
      <c r="D283" s="219" t="s">
        <v>124</v>
      </c>
      <c r="E283" s="220" t="s">
        <v>262</v>
      </c>
      <c r="F283" s="221" t="s">
        <v>263</v>
      </c>
      <c r="G283" s="222" t="s">
        <v>210</v>
      </c>
      <c r="H283" s="223">
        <v>1187.49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42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128</v>
      </c>
      <c r="AT283" s="231" t="s">
        <v>124</v>
      </c>
      <c r="AU283" s="231" t="s">
        <v>86</v>
      </c>
      <c r="AY283" s="17" t="s">
        <v>122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82</v>
      </c>
      <c r="BK283" s="232">
        <f>ROUND(I283*H283,2)</f>
        <v>0</v>
      </c>
      <c r="BL283" s="17" t="s">
        <v>128</v>
      </c>
      <c r="BM283" s="231" t="s">
        <v>558</v>
      </c>
    </row>
    <row r="284" s="2" customFormat="1" ht="24.15" customHeight="1">
      <c r="A284" s="38"/>
      <c r="B284" s="39"/>
      <c r="C284" s="219" t="s">
        <v>559</v>
      </c>
      <c r="D284" s="219" t="s">
        <v>124</v>
      </c>
      <c r="E284" s="220" t="s">
        <v>266</v>
      </c>
      <c r="F284" s="221" t="s">
        <v>267</v>
      </c>
      <c r="G284" s="222" t="s">
        <v>210</v>
      </c>
      <c r="H284" s="223">
        <v>1813.5419999999999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42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128</v>
      </c>
      <c r="AT284" s="231" t="s">
        <v>124</v>
      </c>
      <c r="AU284" s="231" t="s">
        <v>86</v>
      </c>
      <c r="AY284" s="17" t="s">
        <v>122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82</v>
      </c>
      <c r="BK284" s="232">
        <f>ROUND(I284*H284,2)</f>
        <v>0</v>
      </c>
      <c r="BL284" s="17" t="s">
        <v>128</v>
      </c>
      <c r="BM284" s="231" t="s">
        <v>560</v>
      </c>
    </row>
    <row r="285" s="2" customFormat="1" ht="24.15" customHeight="1">
      <c r="A285" s="38"/>
      <c r="B285" s="39"/>
      <c r="C285" s="219" t="s">
        <v>561</v>
      </c>
      <c r="D285" s="219" t="s">
        <v>124</v>
      </c>
      <c r="E285" s="220" t="s">
        <v>270</v>
      </c>
      <c r="F285" s="221" t="s">
        <v>271</v>
      </c>
      <c r="G285" s="222" t="s">
        <v>210</v>
      </c>
      <c r="H285" s="223">
        <v>18135.419999999998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42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128</v>
      </c>
      <c r="AT285" s="231" t="s">
        <v>124</v>
      </c>
      <c r="AU285" s="231" t="s">
        <v>86</v>
      </c>
      <c r="AY285" s="17" t="s">
        <v>122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82</v>
      </c>
      <c r="BK285" s="232">
        <f>ROUND(I285*H285,2)</f>
        <v>0</v>
      </c>
      <c r="BL285" s="17" t="s">
        <v>128</v>
      </c>
      <c r="BM285" s="231" t="s">
        <v>562</v>
      </c>
    </row>
    <row r="286" s="12" customFormat="1" ht="22.8" customHeight="1">
      <c r="A286" s="12"/>
      <c r="B286" s="203"/>
      <c r="C286" s="204"/>
      <c r="D286" s="205" t="s">
        <v>76</v>
      </c>
      <c r="E286" s="217" t="s">
        <v>273</v>
      </c>
      <c r="F286" s="217" t="s">
        <v>274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SUM(P287:P288)</f>
        <v>0</v>
      </c>
      <c r="Q286" s="211"/>
      <c r="R286" s="212">
        <f>SUM(R287:R288)</f>
        <v>0</v>
      </c>
      <c r="S286" s="211"/>
      <c r="T286" s="213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82</v>
      </c>
      <c r="AT286" s="215" t="s">
        <v>76</v>
      </c>
      <c r="AU286" s="215" t="s">
        <v>82</v>
      </c>
      <c r="AY286" s="214" t="s">
        <v>122</v>
      </c>
      <c r="BK286" s="216">
        <f>SUM(BK287:BK288)</f>
        <v>0</v>
      </c>
    </row>
    <row r="287" s="2" customFormat="1" ht="24.15" customHeight="1">
      <c r="A287" s="38"/>
      <c r="B287" s="39"/>
      <c r="C287" s="219" t="s">
        <v>563</v>
      </c>
      <c r="D287" s="219" t="s">
        <v>124</v>
      </c>
      <c r="E287" s="220" t="s">
        <v>564</v>
      </c>
      <c r="F287" s="221" t="s">
        <v>565</v>
      </c>
      <c r="G287" s="222" t="s">
        <v>210</v>
      </c>
      <c r="H287" s="223">
        <v>5374.1239999999998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42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128</v>
      </c>
      <c r="AT287" s="231" t="s">
        <v>124</v>
      </c>
      <c r="AU287" s="231" t="s">
        <v>86</v>
      </c>
      <c r="AY287" s="17" t="s">
        <v>122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128</v>
      </c>
      <c r="BM287" s="231" t="s">
        <v>566</v>
      </c>
    </row>
    <row r="288" s="2" customFormat="1" ht="24.15" customHeight="1">
      <c r="A288" s="38"/>
      <c r="B288" s="39"/>
      <c r="C288" s="219" t="s">
        <v>567</v>
      </c>
      <c r="D288" s="219" t="s">
        <v>124</v>
      </c>
      <c r="E288" s="220" t="s">
        <v>276</v>
      </c>
      <c r="F288" s="221" t="s">
        <v>277</v>
      </c>
      <c r="G288" s="222" t="s">
        <v>210</v>
      </c>
      <c r="H288" s="223">
        <v>1042.28</v>
      </c>
      <c r="I288" s="224"/>
      <c r="J288" s="225">
        <f>ROUND(I288*H288,2)</f>
        <v>0</v>
      </c>
      <c r="K288" s="226"/>
      <c r="L288" s="44"/>
      <c r="M288" s="277" t="s">
        <v>1</v>
      </c>
      <c r="N288" s="278" t="s">
        <v>42</v>
      </c>
      <c r="O288" s="279"/>
      <c r="P288" s="280">
        <f>O288*H288</f>
        <v>0</v>
      </c>
      <c r="Q288" s="280">
        <v>0</v>
      </c>
      <c r="R288" s="280">
        <f>Q288*H288</f>
        <v>0</v>
      </c>
      <c r="S288" s="280">
        <v>0</v>
      </c>
      <c r="T288" s="28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128</v>
      </c>
      <c r="AT288" s="231" t="s">
        <v>124</v>
      </c>
      <c r="AU288" s="231" t="s">
        <v>86</v>
      </c>
      <c r="AY288" s="17" t="s">
        <v>122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82</v>
      </c>
      <c r="BK288" s="232">
        <f>ROUND(I288*H288,2)</f>
        <v>0</v>
      </c>
      <c r="BL288" s="17" t="s">
        <v>128</v>
      </c>
      <c r="BM288" s="231" t="s">
        <v>568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I9/HVkYFKszpYGLNpYsWGsbSGjkwBXuyiElqCM1rv7HfLgXlUeQ+hlaTUDtKq8x+yWiiGXu6HtiKHNYhaNjFZg==" hashValue="A19YPOsXh1nPj6Qe+Ip26ymeuPNyAvFIe2kXIMzCAkhs8zIuUiQbs4OyMIvYbIr5lxfvolCym7xBdDv/G55KRQ==" algorithmName="SHA-512" password="CC35"/>
  <autoFilter ref="C122:K2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Lednice, ul. Komenského - oprava vodovodu a kanalizace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7. 6. 2023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26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27</v>
      </c>
      <c r="F21" s="38"/>
      <c r="G21" s="38"/>
      <c r="H21" s="38"/>
      <c r="I21" s="140" t="s">
        <v>28</v>
      </c>
      <c r="J21" s="143" t="s">
        <v>29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ROUND((SUM(BE123:BE144)),  2)</f>
        <v>0</v>
      </c>
      <c r="G33" s="38"/>
      <c r="H33" s="38"/>
      <c r="I33" s="155">
        <v>0.20999999999999999</v>
      </c>
      <c r="J33" s="154">
        <f>ROUND(((SUM(BE123:BE144))*I33),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ROUND((SUM(BF123:BF144)),  2)</f>
        <v>0</v>
      </c>
      <c r="G34" s="38"/>
      <c r="H34" s="38"/>
      <c r="I34" s="155">
        <v>0.14999999999999999</v>
      </c>
      <c r="J34" s="154">
        <f>ROUND(((SUM(BF123:BF144))*I34),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ROUND((SUM(BH123:BH144)),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Lednice, ul. Komenského - oprava vodovodu a kanalizace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Lednice na Moravě</v>
      </c>
      <c r="G89" s="40"/>
      <c r="H89" s="40"/>
      <c r="I89" s="32" t="s">
        <v>22</v>
      </c>
      <c r="J89" s="79" t="str">
        <f>IF(J12="","",J12)</f>
        <v>7. 6. 2023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Vodovody a kanalizace Břeclav, a.s.</v>
      </c>
      <c r="G91" s="40"/>
      <c r="H91" s="40"/>
      <c r="I91" s="32" t="s">
        <v>32</v>
      </c>
      <c r="J91" s="36" t="str">
        <f>E21</f>
        <v>Vodovody a kanalizace Břeclav,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Ing. Patrik Osička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570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571</v>
      </c>
      <c r="E99" s="182"/>
      <c r="F99" s="182"/>
      <c r="G99" s="182"/>
      <c r="H99" s="182"/>
      <c r="I99" s="182"/>
      <c r="J99" s="183">
        <f>J127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572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573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574</v>
      </c>
      <c r="E102" s="188"/>
      <c r="F102" s="188"/>
      <c r="G102" s="188"/>
      <c r="H102" s="188"/>
      <c r="I102" s="188"/>
      <c r="J102" s="189">
        <f>J138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575</v>
      </c>
      <c r="E103" s="188"/>
      <c r="F103" s="188"/>
      <c r="G103" s="188"/>
      <c r="H103" s="188"/>
      <c r="I103" s="188"/>
      <c r="J103" s="189">
        <f>J143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Lednice, ul. Komenského - oprava vodovodu a kanalizace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3 -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Lednice na Moravě</v>
      </c>
      <c r="G117" s="40"/>
      <c r="H117" s="40"/>
      <c r="I117" s="32" t="s">
        <v>22</v>
      </c>
      <c r="J117" s="79" t="str">
        <f>IF(J12="","",J12)</f>
        <v>7. 6. 2023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E15</f>
        <v>Vodovody a kanalizace Břeclav, a.s.</v>
      </c>
      <c r="G119" s="40"/>
      <c r="H119" s="40"/>
      <c r="I119" s="32" t="s">
        <v>32</v>
      </c>
      <c r="J119" s="36" t="str">
        <f>E21</f>
        <v>Vodovody a kanalizace Břeclav, a.s.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Ing. Patrik Osička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108</v>
      </c>
      <c r="D122" s="194" t="s">
        <v>62</v>
      </c>
      <c r="E122" s="194" t="s">
        <v>58</v>
      </c>
      <c r="F122" s="194" t="s">
        <v>59</v>
      </c>
      <c r="G122" s="194" t="s">
        <v>109</v>
      </c>
      <c r="H122" s="194" t="s">
        <v>110</v>
      </c>
      <c r="I122" s="194" t="s">
        <v>111</v>
      </c>
      <c r="J122" s="195" t="s">
        <v>97</v>
      </c>
      <c r="K122" s="196" t="s">
        <v>112</v>
      </c>
      <c r="L122" s="197"/>
      <c r="M122" s="100" t="s">
        <v>1</v>
      </c>
      <c r="N122" s="101" t="s">
        <v>41</v>
      </c>
      <c r="O122" s="101" t="s">
        <v>113</v>
      </c>
      <c r="P122" s="101" t="s">
        <v>114</v>
      </c>
      <c r="Q122" s="101" t="s">
        <v>115</v>
      </c>
      <c r="R122" s="101" t="s">
        <v>116</v>
      </c>
      <c r="S122" s="101" t="s">
        <v>117</v>
      </c>
      <c r="T122" s="102" t="s">
        <v>118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119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P124+P127</f>
        <v>0</v>
      </c>
      <c r="Q123" s="104"/>
      <c r="R123" s="200">
        <f>R124+R127</f>
        <v>0</v>
      </c>
      <c r="S123" s="104"/>
      <c r="T123" s="201">
        <f>T124+T127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99</v>
      </c>
      <c r="BK123" s="202">
        <f>BK124+BK127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120</v>
      </c>
      <c r="F124" s="206" t="s">
        <v>121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76</v>
      </c>
      <c r="AU124" s="215" t="s">
        <v>77</v>
      </c>
      <c r="AY124" s="214" t="s">
        <v>122</v>
      </c>
      <c r="BK124" s="216">
        <f>BK125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89</v>
      </c>
      <c r="F125" s="217" t="s">
        <v>576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82</v>
      </c>
      <c r="AT125" s="215" t="s">
        <v>76</v>
      </c>
      <c r="AU125" s="215" t="s">
        <v>82</v>
      </c>
      <c r="AY125" s="214" t="s">
        <v>122</v>
      </c>
      <c r="BK125" s="216">
        <f>BK126</f>
        <v>0</v>
      </c>
    </row>
    <row r="126" s="2" customFormat="1" ht="21.75" customHeight="1">
      <c r="A126" s="38"/>
      <c r="B126" s="39"/>
      <c r="C126" s="219" t="s">
        <v>82</v>
      </c>
      <c r="D126" s="219" t="s">
        <v>124</v>
      </c>
      <c r="E126" s="220" t="s">
        <v>577</v>
      </c>
      <c r="F126" s="221" t="s">
        <v>578</v>
      </c>
      <c r="G126" s="222" t="s">
        <v>144</v>
      </c>
      <c r="H126" s="223">
        <v>536.10000000000002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42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128</v>
      </c>
      <c r="AT126" s="231" t="s">
        <v>124</v>
      </c>
      <c r="AU126" s="231" t="s">
        <v>86</v>
      </c>
      <c r="AY126" s="17" t="s">
        <v>122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128</v>
      </c>
      <c r="BM126" s="231" t="s">
        <v>579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580</v>
      </c>
      <c r="F127" s="206" t="s">
        <v>90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P128+P132+P138+P143</f>
        <v>0</v>
      </c>
      <c r="Q127" s="211"/>
      <c r="R127" s="212">
        <f>R128+R132+R138+R143</f>
        <v>0</v>
      </c>
      <c r="S127" s="211"/>
      <c r="T127" s="213">
        <f>T128+T132+T138+T143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146</v>
      </c>
      <c r="AT127" s="215" t="s">
        <v>76</v>
      </c>
      <c r="AU127" s="215" t="s">
        <v>77</v>
      </c>
      <c r="AY127" s="214" t="s">
        <v>122</v>
      </c>
      <c r="BK127" s="216">
        <f>BK128+BK132+BK138+BK143</f>
        <v>0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581</v>
      </c>
      <c r="F128" s="217" t="s">
        <v>582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SUM(P129:P131)</f>
        <v>0</v>
      </c>
      <c r="Q128" s="211"/>
      <c r="R128" s="212">
        <f>SUM(R129:R131)</f>
        <v>0</v>
      </c>
      <c r="S128" s="211"/>
      <c r="T128" s="213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146</v>
      </c>
      <c r="AT128" s="215" t="s">
        <v>76</v>
      </c>
      <c r="AU128" s="215" t="s">
        <v>82</v>
      </c>
      <c r="AY128" s="214" t="s">
        <v>122</v>
      </c>
      <c r="BK128" s="216">
        <f>SUM(BK129:BK131)</f>
        <v>0</v>
      </c>
    </row>
    <row r="129" s="2" customFormat="1" ht="33" customHeight="1">
      <c r="A129" s="38"/>
      <c r="B129" s="39"/>
      <c r="C129" s="219" t="s">
        <v>86</v>
      </c>
      <c r="D129" s="219" t="s">
        <v>124</v>
      </c>
      <c r="E129" s="220" t="s">
        <v>583</v>
      </c>
      <c r="F129" s="221" t="s">
        <v>584</v>
      </c>
      <c r="G129" s="222" t="s">
        <v>585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42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586</v>
      </c>
      <c r="AT129" s="231" t="s">
        <v>124</v>
      </c>
      <c r="AU129" s="231" t="s">
        <v>86</v>
      </c>
      <c r="AY129" s="17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586</v>
      </c>
      <c r="BM129" s="231" t="s">
        <v>587</v>
      </c>
    </row>
    <row r="130" s="2" customFormat="1" ht="24.15" customHeight="1">
      <c r="A130" s="38"/>
      <c r="B130" s="39"/>
      <c r="C130" s="219" t="s">
        <v>89</v>
      </c>
      <c r="D130" s="219" t="s">
        <v>124</v>
      </c>
      <c r="E130" s="220" t="s">
        <v>588</v>
      </c>
      <c r="F130" s="221" t="s">
        <v>589</v>
      </c>
      <c r="G130" s="222" t="s">
        <v>590</v>
      </c>
      <c r="H130" s="223">
        <v>3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586</v>
      </c>
      <c r="AT130" s="231" t="s">
        <v>124</v>
      </c>
      <c r="AU130" s="231" t="s">
        <v>86</v>
      </c>
      <c r="AY130" s="17" t="s">
        <v>122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586</v>
      </c>
      <c r="BM130" s="231" t="s">
        <v>591</v>
      </c>
    </row>
    <row r="131" s="2" customFormat="1" ht="16.5" customHeight="1">
      <c r="A131" s="38"/>
      <c r="B131" s="39"/>
      <c r="C131" s="219" t="s">
        <v>128</v>
      </c>
      <c r="D131" s="219" t="s">
        <v>124</v>
      </c>
      <c r="E131" s="220" t="s">
        <v>592</v>
      </c>
      <c r="F131" s="221" t="s">
        <v>593</v>
      </c>
      <c r="G131" s="222" t="s">
        <v>585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42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586</v>
      </c>
      <c r="AT131" s="231" t="s">
        <v>124</v>
      </c>
      <c r="AU131" s="231" t="s">
        <v>86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586</v>
      </c>
      <c r="BM131" s="231" t="s">
        <v>594</v>
      </c>
    </row>
    <row r="132" s="12" customFormat="1" ht="22.8" customHeight="1">
      <c r="A132" s="12"/>
      <c r="B132" s="203"/>
      <c r="C132" s="204"/>
      <c r="D132" s="205" t="s">
        <v>76</v>
      </c>
      <c r="E132" s="217" t="s">
        <v>595</v>
      </c>
      <c r="F132" s="217" t="s">
        <v>596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146</v>
      </c>
      <c r="AT132" s="215" t="s">
        <v>76</v>
      </c>
      <c r="AU132" s="215" t="s">
        <v>82</v>
      </c>
      <c r="AY132" s="214" t="s">
        <v>122</v>
      </c>
      <c r="BK132" s="216">
        <f>SUM(BK133:BK137)</f>
        <v>0</v>
      </c>
    </row>
    <row r="133" s="2" customFormat="1" ht="16.5" customHeight="1">
      <c r="A133" s="38"/>
      <c r="B133" s="39"/>
      <c r="C133" s="219" t="s">
        <v>146</v>
      </c>
      <c r="D133" s="219" t="s">
        <v>124</v>
      </c>
      <c r="E133" s="220" t="s">
        <v>597</v>
      </c>
      <c r="F133" s="221" t="s">
        <v>598</v>
      </c>
      <c r="G133" s="222" t="s">
        <v>585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42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586</v>
      </c>
      <c r="AT133" s="231" t="s">
        <v>124</v>
      </c>
      <c r="AU133" s="231" t="s">
        <v>86</v>
      </c>
      <c r="AY133" s="17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586</v>
      </c>
      <c r="BM133" s="231" t="s">
        <v>599</v>
      </c>
    </row>
    <row r="134" s="2" customFormat="1" ht="16.5" customHeight="1">
      <c r="A134" s="38"/>
      <c r="B134" s="39"/>
      <c r="C134" s="219" t="s">
        <v>150</v>
      </c>
      <c r="D134" s="219" t="s">
        <v>124</v>
      </c>
      <c r="E134" s="220" t="s">
        <v>600</v>
      </c>
      <c r="F134" s="221" t="s">
        <v>601</v>
      </c>
      <c r="G134" s="222" t="s">
        <v>585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42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586</v>
      </c>
      <c r="AT134" s="231" t="s">
        <v>124</v>
      </c>
      <c r="AU134" s="231" t="s">
        <v>86</v>
      </c>
      <c r="AY134" s="17" t="s">
        <v>122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586</v>
      </c>
      <c r="BM134" s="231" t="s">
        <v>602</v>
      </c>
    </row>
    <row r="135" s="2" customFormat="1" ht="16.5" customHeight="1">
      <c r="A135" s="38"/>
      <c r="B135" s="39"/>
      <c r="C135" s="219" t="s">
        <v>154</v>
      </c>
      <c r="D135" s="219" t="s">
        <v>124</v>
      </c>
      <c r="E135" s="220" t="s">
        <v>603</v>
      </c>
      <c r="F135" s="221" t="s">
        <v>604</v>
      </c>
      <c r="G135" s="222" t="s">
        <v>585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586</v>
      </c>
      <c r="AT135" s="231" t="s">
        <v>124</v>
      </c>
      <c r="AU135" s="231" t="s">
        <v>86</v>
      </c>
      <c r="AY135" s="17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586</v>
      </c>
      <c r="BM135" s="231" t="s">
        <v>605</v>
      </c>
    </row>
    <row r="136" s="2" customFormat="1" ht="24.15" customHeight="1">
      <c r="A136" s="38"/>
      <c r="B136" s="39"/>
      <c r="C136" s="219" t="s">
        <v>159</v>
      </c>
      <c r="D136" s="219" t="s">
        <v>124</v>
      </c>
      <c r="E136" s="220" t="s">
        <v>606</v>
      </c>
      <c r="F136" s="221" t="s">
        <v>607</v>
      </c>
      <c r="G136" s="222" t="s">
        <v>585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42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586</v>
      </c>
      <c r="AT136" s="231" t="s">
        <v>124</v>
      </c>
      <c r="AU136" s="231" t="s">
        <v>86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586</v>
      </c>
      <c r="BM136" s="231" t="s">
        <v>608</v>
      </c>
    </row>
    <row r="137" s="2" customFormat="1" ht="16.5" customHeight="1">
      <c r="A137" s="38"/>
      <c r="B137" s="39"/>
      <c r="C137" s="219" t="s">
        <v>168</v>
      </c>
      <c r="D137" s="219" t="s">
        <v>124</v>
      </c>
      <c r="E137" s="220" t="s">
        <v>609</v>
      </c>
      <c r="F137" s="221" t="s">
        <v>610</v>
      </c>
      <c r="G137" s="222" t="s">
        <v>585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586</v>
      </c>
      <c r="AT137" s="231" t="s">
        <v>124</v>
      </c>
      <c r="AU137" s="231" t="s">
        <v>86</v>
      </c>
      <c r="AY137" s="17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586</v>
      </c>
      <c r="BM137" s="231" t="s">
        <v>611</v>
      </c>
    </row>
    <row r="138" s="12" customFormat="1" ht="22.8" customHeight="1">
      <c r="A138" s="12"/>
      <c r="B138" s="203"/>
      <c r="C138" s="204"/>
      <c r="D138" s="205" t="s">
        <v>76</v>
      </c>
      <c r="E138" s="217" t="s">
        <v>612</v>
      </c>
      <c r="F138" s="217" t="s">
        <v>613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SUM(P139:P142)</f>
        <v>0</v>
      </c>
      <c r="Q138" s="211"/>
      <c r="R138" s="212">
        <f>SUM(R139:R142)</f>
        <v>0</v>
      </c>
      <c r="S138" s="211"/>
      <c r="T138" s="21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146</v>
      </c>
      <c r="AT138" s="215" t="s">
        <v>76</v>
      </c>
      <c r="AU138" s="215" t="s">
        <v>82</v>
      </c>
      <c r="AY138" s="214" t="s">
        <v>122</v>
      </c>
      <c r="BK138" s="216">
        <f>SUM(BK139:BK142)</f>
        <v>0</v>
      </c>
    </row>
    <row r="139" s="2" customFormat="1" ht="24.15" customHeight="1">
      <c r="A139" s="38"/>
      <c r="B139" s="39"/>
      <c r="C139" s="219" t="s">
        <v>172</v>
      </c>
      <c r="D139" s="219" t="s">
        <v>124</v>
      </c>
      <c r="E139" s="220" t="s">
        <v>614</v>
      </c>
      <c r="F139" s="221" t="s">
        <v>615</v>
      </c>
      <c r="G139" s="222" t="s">
        <v>144</v>
      </c>
      <c r="H139" s="223">
        <v>536.10000000000002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42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586</v>
      </c>
      <c r="AT139" s="231" t="s">
        <v>124</v>
      </c>
      <c r="AU139" s="231" t="s">
        <v>86</v>
      </c>
      <c r="AY139" s="17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586</v>
      </c>
      <c r="BM139" s="231" t="s">
        <v>616</v>
      </c>
    </row>
    <row r="140" s="2" customFormat="1" ht="37.8" customHeight="1">
      <c r="A140" s="38"/>
      <c r="B140" s="39"/>
      <c r="C140" s="219" t="s">
        <v>176</v>
      </c>
      <c r="D140" s="219" t="s">
        <v>124</v>
      </c>
      <c r="E140" s="220" t="s">
        <v>617</v>
      </c>
      <c r="F140" s="221" t="s">
        <v>618</v>
      </c>
      <c r="G140" s="222" t="s">
        <v>619</v>
      </c>
      <c r="H140" s="223">
        <v>12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42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586</v>
      </c>
      <c r="AT140" s="231" t="s">
        <v>124</v>
      </c>
      <c r="AU140" s="231" t="s">
        <v>86</v>
      </c>
      <c r="AY140" s="17" t="s">
        <v>122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586</v>
      </c>
      <c r="BM140" s="231" t="s">
        <v>620</v>
      </c>
    </row>
    <row r="141" s="2" customFormat="1" ht="16.5" customHeight="1">
      <c r="A141" s="38"/>
      <c r="B141" s="39"/>
      <c r="C141" s="219" t="s">
        <v>180</v>
      </c>
      <c r="D141" s="219" t="s">
        <v>124</v>
      </c>
      <c r="E141" s="220" t="s">
        <v>621</v>
      </c>
      <c r="F141" s="221" t="s">
        <v>622</v>
      </c>
      <c r="G141" s="222" t="s">
        <v>590</v>
      </c>
      <c r="H141" s="223">
        <v>20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586</v>
      </c>
      <c r="AT141" s="231" t="s">
        <v>124</v>
      </c>
      <c r="AU141" s="231" t="s">
        <v>86</v>
      </c>
      <c r="AY141" s="17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586</v>
      </c>
      <c r="BM141" s="231" t="s">
        <v>623</v>
      </c>
    </row>
    <row r="142" s="2" customFormat="1" ht="37.8" customHeight="1">
      <c r="A142" s="38"/>
      <c r="B142" s="39"/>
      <c r="C142" s="219" t="s">
        <v>184</v>
      </c>
      <c r="D142" s="219" t="s">
        <v>124</v>
      </c>
      <c r="E142" s="220" t="s">
        <v>624</v>
      </c>
      <c r="F142" s="221" t="s">
        <v>625</v>
      </c>
      <c r="G142" s="222" t="s">
        <v>585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42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586</v>
      </c>
      <c r="AT142" s="231" t="s">
        <v>124</v>
      </c>
      <c r="AU142" s="231" t="s">
        <v>86</v>
      </c>
      <c r="AY142" s="17" t="s">
        <v>122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586</v>
      </c>
      <c r="BM142" s="231" t="s">
        <v>626</v>
      </c>
    </row>
    <row r="143" s="12" customFormat="1" ht="22.8" customHeight="1">
      <c r="A143" s="12"/>
      <c r="B143" s="203"/>
      <c r="C143" s="204"/>
      <c r="D143" s="205" t="s">
        <v>76</v>
      </c>
      <c r="E143" s="217" t="s">
        <v>627</v>
      </c>
      <c r="F143" s="217" t="s">
        <v>628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146</v>
      </c>
      <c r="AT143" s="215" t="s">
        <v>76</v>
      </c>
      <c r="AU143" s="215" t="s">
        <v>82</v>
      </c>
      <c r="AY143" s="214" t="s">
        <v>122</v>
      </c>
      <c r="BK143" s="216">
        <f>BK144</f>
        <v>0</v>
      </c>
    </row>
    <row r="144" s="2" customFormat="1" ht="24.15" customHeight="1">
      <c r="A144" s="38"/>
      <c r="B144" s="39"/>
      <c r="C144" s="219" t="s">
        <v>188</v>
      </c>
      <c r="D144" s="219" t="s">
        <v>124</v>
      </c>
      <c r="E144" s="220" t="s">
        <v>629</v>
      </c>
      <c r="F144" s="221" t="s">
        <v>630</v>
      </c>
      <c r="G144" s="222" t="s">
        <v>585</v>
      </c>
      <c r="H144" s="223">
        <v>1</v>
      </c>
      <c r="I144" s="224"/>
      <c r="J144" s="225">
        <f>ROUND(I144*H144,2)</f>
        <v>0</v>
      </c>
      <c r="K144" s="226"/>
      <c r="L144" s="44"/>
      <c r="M144" s="277" t="s">
        <v>1</v>
      </c>
      <c r="N144" s="278" t="s">
        <v>42</v>
      </c>
      <c r="O144" s="279"/>
      <c r="P144" s="280">
        <f>O144*H144</f>
        <v>0</v>
      </c>
      <c r="Q144" s="280">
        <v>0</v>
      </c>
      <c r="R144" s="280">
        <f>Q144*H144</f>
        <v>0</v>
      </c>
      <c r="S144" s="280">
        <v>0</v>
      </c>
      <c r="T144" s="28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586</v>
      </c>
      <c r="AT144" s="231" t="s">
        <v>124</v>
      </c>
      <c r="AU144" s="231" t="s">
        <v>86</v>
      </c>
      <c r="AY144" s="17" t="s">
        <v>122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586</v>
      </c>
      <c r="BM144" s="231" t="s">
        <v>631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gyPW5Ke2pRj3FIwKLIOW9n3NXJLBSRJ5d9cRq2aulz9cwvziOT92gRrN/AeUI9oggNtrsx0vWvhM1BqaOqkpfw==" hashValue="TkfpFVt67XDCQcCE/l/dEtdFca+zTaEwaeegqzgEA1V60cPSF1T2Y66Tv4EtCZIH72PDtywdTySiwpy8aEUbqw==" algorithmName="SHA-512" password="CC35"/>
  <autoFilter ref="C122:K14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Patrik Osička</dc:creator>
  <cp:lastModifiedBy>Ing. Patrik Osička</cp:lastModifiedBy>
  <dcterms:created xsi:type="dcterms:W3CDTF">2023-07-21T10:24:37Z</dcterms:created>
  <dcterms:modified xsi:type="dcterms:W3CDTF">2023-07-21T10:24:41Z</dcterms:modified>
</cp:coreProperties>
</file>